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60" windowWidth="15360" windowHeight="9405" tabRatio="820" activeTab="0"/>
  </bookViews>
  <sheets>
    <sheet name="Overview of Files" sheetId="1" r:id="rId1"/>
    <sheet name="Technical Adaptation Materials" sheetId="2" r:id="rId2"/>
    <sheet name="Course Content" sheetId="3" r:id="rId3"/>
    <sheet name="Animated Demonstrations" sheetId="4" r:id="rId4"/>
    <sheet name="Facilitation Resources" sheetId="5" r:id="rId5"/>
    <sheet name="Essentials Online with Facilita" sheetId="6" r:id="rId6"/>
    <sheet name="RTA Training Materials" sheetId="7" r:id="rId7"/>
  </sheets>
  <definedNames/>
  <calcPr fullCalcOnLoad="1"/>
</workbook>
</file>

<file path=xl/comments5.xml><?xml version="1.0" encoding="utf-8"?>
<comments xmlns="http://schemas.openxmlformats.org/spreadsheetml/2006/main">
  <authors>
    <author>jtfischX</author>
    <author>Theresa Maves</author>
    <author>lmclampi</author>
  </authors>
  <commentList>
    <comment ref="A42" authorId="0">
      <text>
        <r>
          <rPr>
            <b/>
            <sz val="8"/>
            <rFont val="Tahoma"/>
            <family val="0"/>
          </rPr>
          <t>jtfischX:</t>
        </r>
        <r>
          <rPr>
            <sz val="8"/>
            <rFont val="Tahoma"/>
            <family val="0"/>
          </rPr>
          <t xml:space="preserve">
Process should be defined for your country and e-mail address for registration should be updated</t>
        </r>
      </text>
    </comment>
    <comment ref="A44" authorId="0">
      <text>
        <r>
          <rPr>
            <b/>
            <sz val="8"/>
            <rFont val="Tahoma"/>
            <family val="0"/>
          </rPr>
          <t>jtfischX:</t>
        </r>
        <r>
          <rPr>
            <sz val="8"/>
            <rFont val="Tahoma"/>
            <family val="0"/>
          </rPr>
          <t xml:space="preserve">
Customer support e-mail should be updated for your country</t>
        </r>
      </text>
    </comment>
    <comment ref="A48" authorId="0">
      <text>
        <r>
          <rPr>
            <b/>
            <sz val="8"/>
            <rFont val="Tahoma"/>
            <family val="0"/>
          </rPr>
          <t>jtfischX:</t>
        </r>
        <r>
          <rPr>
            <sz val="8"/>
            <rFont val="Tahoma"/>
            <family val="0"/>
          </rPr>
          <t xml:space="preserve">
Schedule should be localized to support country implementation</t>
        </r>
      </text>
    </comment>
    <comment ref="A71" authorId="1">
      <text>
        <r>
          <rPr>
            <b/>
            <sz val="8"/>
            <rFont val="Tahoma"/>
            <family val="0"/>
          </rPr>
          <t>Theresa Maves:</t>
        </r>
        <r>
          <rPr>
            <sz val="8"/>
            <rFont val="Tahoma"/>
            <family val="0"/>
          </rPr>
          <t xml:space="preserve">
Document can be localized</t>
        </r>
      </text>
    </comment>
    <comment ref="A72" authorId="1">
      <text>
        <r>
          <rPr>
            <b/>
            <sz val="8"/>
            <rFont val="Tahoma"/>
            <family val="0"/>
          </rPr>
          <t xml:space="preserve">Theresa Maves:
</t>
        </r>
        <r>
          <rPr>
            <sz val="8"/>
            <rFont val="Tahoma"/>
            <family val="2"/>
          </rPr>
          <t>This can be localized.</t>
        </r>
      </text>
    </comment>
    <comment ref="A31" authorId="2">
      <text>
        <r>
          <rPr>
            <b/>
            <sz val="8"/>
            <rFont val="Tahoma"/>
            <family val="0"/>
          </rPr>
          <t>lmclampi:</t>
        </r>
        <r>
          <rPr>
            <sz val="8"/>
            <rFont val="Tahoma"/>
            <family val="0"/>
          </rPr>
          <t xml:space="preserve">
the decision guide pdf was written for teachers so it says “I”. This version was rewritten for LEAs and says “your teachers”. The countries can decide which version they prefer and make the modification to the Word during translations.</t>
        </r>
      </text>
    </comment>
  </commentList>
</comments>
</file>

<file path=xl/sharedStrings.xml><?xml version="1.0" encoding="utf-8"?>
<sst xmlns="http://schemas.openxmlformats.org/spreadsheetml/2006/main" count="982" uniqueCount="398">
  <si>
    <t>The files below are storyboards for  the animated demonstrations in the Essentials Online Course. The EO_Animated _Demos.xls file is an overview of all of the demos. 
Note: The animated demonstrations can not be created until after the online environment is built.</t>
  </si>
  <si>
    <r>
      <t xml:space="preserve">The following chart is a color coded key to the worksheets in this document and where the content can be found in the File Sharing Site.  
Note: If you see a cell with a </t>
    </r>
    <r>
      <rPr>
        <sz val="10"/>
        <color indexed="10"/>
        <rFont val="Verdana"/>
        <family val="2"/>
      </rPr>
      <t xml:space="preserve">red </t>
    </r>
    <r>
      <rPr>
        <sz val="10"/>
        <rFont val="Verdana"/>
        <family val="2"/>
      </rPr>
      <t xml:space="preserve">triangle, hover over the triangle and read the localization tip, or in the reviewing toolbar click on the option </t>
    </r>
    <r>
      <rPr>
        <i/>
        <sz val="10"/>
        <rFont val="Verdana"/>
        <family val="2"/>
      </rPr>
      <t>show all comments</t>
    </r>
    <r>
      <rPr>
        <sz val="10"/>
        <rFont val="Verdana"/>
        <family val="2"/>
      </rPr>
      <t>.</t>
    </r>
  </si>
  <si>
    <t xml:space="preserve">word counts </t>
  </si>
  <si>
    <r>
      <t xml:space="preserve">Surveys.zip
</t>
    </r>
    <r>
      <rPr>
        <sz val="10"/>
        <rFont val="Arial"/>
        <family val="2"/>
      </rPr>
      <t>Contains the pre and post surveys for the participants and facilitator</t>
    </r>
  </si>
  <si>
    <t xml:space="preserve">     NewSansIntel.ttf</t>
  </si>
  <si>
    <t xml:space="preserve">     NewSansIntel-Italic.ttf</t>
  </si>
  <si>
    <t xml:space="preserve">     NewSansIntel-Light.ttf</t>
  </si>
  <si>
    <t xml:space="preserve">     NewSansIntel-LightItalic.ttf</t>
  </si>
  <si>
    <t xml:space="preserve">     NewSansIntel-Medium.ttf</t>
  </si>
  <si>
    <t xml:space="preserve">     NewSansIntel-MediumItalic.ttf</t>
  </si>
  <si>
    <t xml:space="preserve">     EO_Certificate_MT_Appreciation_WW.pdf</t>
  </si>
  <si>
    <t xml:space="preserve">     EO_Certificate_MT_completion.pdf</t>
  </si>
  <si>
    <t xml:space="preserve">     EO_Certificate_RTA_WW.pdf</t>
  </si>
  <si>
    <t xml:space="preserve">     EO_Certificate_PT.pdf</t>
  </si>
  <si>
    <t xml:space="preserve">     EO_Certificate_ST_WW.pdf</t>
  </si>
  <si>
    <t xml:space="preserve">     PDF_password.txt</t>
  </si>
  <si>
    <t xml:space="preserve">     Brenda_Musili_Signature.eps</t>
  </si>
  <si>
    <t xml:space="preserve">     intelEDU_1s_Small.eps</t>
  </si>
  <si>
    <t xml:space="preserve">     EO_Certificate_PT.qxd</t>
  </si>
  <si>
    <t xml:space="preserve">     EO_Certificate_RTA_WW.qxd</t>
  </si>
  <si>
    <t xml:space="preserve">     EO_Certificate_ST_WW.qxd</t>
  </si>
  <si>
    <t xml:space="preserve">     EO_Certificate_MT_WW.qxd</t>
  </si>
  <si>
    <t xml:space="preserve">     Glossary-terms.doc</t>
  </si>
  <si>
    <t xml:space="preserve">     M1_A1_S3_Portfolio_Folders.jpg</t>
  </si>
  <si>
    <t xml:space="preserve">     M1_A1_S4_tech_hardware.jpg</t>
  </si>
  <si>
    <t xml:space="preserve">     M1_A1_S4_UPT_AssessTimeline.jpg</t>
  </si>
  <si>
    <t xml:space="preserve">     M1_A2_S2_color_project_flowchart.gif</t>
  </si>
  <si>
    <t xml:space="preserve">     M2_A3_S2.jpg</t>
  </si>
  <si>
    <t xml:space="preserve">     M5_A2_S3.jpg</t>
  </si>
  <si>
    <t xml:space="preserve">     PaulOtellini_signature.gif</t>
  </si>
  <si>
    <t>Student_Support_Career_Choices.doc</t>
  </si>
  <si>
    <t>Student_Support_Country_Plans.doc</t>
  </si>
  <si>
    <t>EO_RTA_Training_Agenda.xls</t>
  </si>
  <si>
    <t>EO_P2_RTA_Guide-7-5.doc</t>
  </si>
  <si>
    <t>EO_P2_Certificates_WW.zip</t>
  </si>
  <si>
    <t>Assessment_Plan_Checklist.doc</t>
  </si>
  <si>
    <t>CFQ_Rubric.doc</t>
  </si>
  <si>
    <t>Project_Characteristics_Checklist.doc</t>
  </si>
  <si>
    <t>Portfolio_Rubric.doc</t>
  </si>
  <si>
    <t>Standards_and_Objectives_Rubric.doc</t>
  </si>
  <si>
    <t>NOT_FINAL_-_TEO_Developers_Guide_062707_intel_feedback.pdf</t>
  </si>
  <si>
    <t>lang_files.txt</t>
  </si>
  <si>
    <t>en_utf8_local_stable_3.0_20070711.tar</t>
  </si>
  <si>
    <t>Header_PSD_Files.zip</t>
  </si>
  <si>
    <t>Words</t>
  </si>
  <si>
    <t>.doc</t>
  </si>
  <si>
    <t>Directories</t>
  </si>
  <si>
    <t>Word Counting*</t>
  </si>
  <si>
    <t>Documents</t>
  </si>
  <si>
    <t>Translation/Localization Status</t>
  </si>
  <si>
    <t>Documents Done</t>
  </si>
  <si>
    <t>Documents In Process</t>
  </si>
  <si>
    <t>%</t>
  </si>
  <si>
    <t>Total:</t>
  </si>
  <si>
    <r>
      <t>* QuickCount</t>
    </r>
    <r>
      <rPr>
        <vertAlign val="superscript"/>
        <sz val="6"/>
        <rFont val="Verdana"/>
        <family val="2"/>
      </rPr>
      <t>®</t>
    </r>
    <r>
      <rPr>
        <sz val="6"/>
        <rFont val="Verdana"/>
        <family val="2"/>
      </rPr>
      <t xml:space="preserve"> was used</t>
    </r>
  </si>
  <si>
    <t>Type</t>
  </si>
  <si>
    <t>Status</t>
  </si>
  <si>
    <t>doc</t>
  </si>
  <si>
    <t>ppt</t>
  </si>
  <si>
    <t>xls</t>
  </si>
  <si>
    <t>pdf</t>
  </si>
  <si>
    <t>x</t>
  </si>
  <si>
    <t xml:space="preserve">     M1_A1_S4_tech_software.jpg</t>
  </si>
  <si>
    <t>EO_P2_Course_Overview.doc</t>
  </si>
  <si>
    <t>Essentials Online Curriculum Folder</t>
  </si>
  <si>
    <t>EO_P2_Essentials_Course_Landing.doc</t>
  </si>
  <si>
    <t>name_tent.doc</t>
  </si>
  <si>
    <t>Course_Overview.ppt</t>
  </si>
  <si>
    <t>Sample_Course_Schedules.doc</t>
  </si>
  <si>
    <t>Computer_Lab_Checklist.doc</t>
  </si>
  <si>
    <t>Checklist_MT_Training.doc</t>
  </si>
  <si>
    <t>ST_Intro_Letter.doc</t>
  </si>
  <si>
    <t>ST_LEA_Email.doc</t>
  </si>
  <si>
    <t>Constructive_Feedback.doc</t>
  </si>
  <si>
    <t>Student_Support_Rubric.doc</t>
  </si>
  <si>
    <t>Supporting Resources</t>
  </si>
  <si>
    <r>
      <t>Color Code for Files Below</t>
    </r>
    <r>
      <rPr>
        <sz val="10"/>
        <rFont val="Verdana"/>
        <family val="2"/>
      </rPr>
      <t xml:space="preserve"> (Each Root Level Folder on the Server is represented below in a table with a thick border and grey background.)</t>
    </r>
  </si>
  <si>
    <t>PT_presentation.ppt</t>
  </si>
  <si>
    <t>sample student support posts.doc</t>
  </si>
  <si>
    <t>EO_P2_Course_Descriptions_v1.doc</t>
  </si>
  <si>
    <t>File Name</t>
  </si>
  <si>
    <t>To be translated?</t>
  </si>
  <si>
    <t>File Name/URL</t>
  </si>
  <si>
    <t>Course Content</t>
  </si>
  <si>
    <t>No</t>
  </si>
  <si>
    <t>yes</t>
  </si>
  <si>
    <t>Files in the compressed file need to be translated.</t>
  </si>
  <si>
    <t>Images need to be localized with revised text.</t>
  </si>
  <si>
    <t>Notes</t>
  </si>
  <si>
    <t xml:space="preserve">RTA Training Materials </t>
  </si>
  <si>
    <t>The files listed below support the virtual RTA training.  Each country will choose whether or not to translate these materials after the initial training to support multiple RTAs.</t>
  </si>
  <si>
    <t xml:space="preserve">Technical Adaptation Materials </t>
  </si>
  <si>
    <t xml:space="preserve">The files listed below support the technical aspects of the TEO adaptation. </t>
  </si>
  <si>
    <t>Animated Demonstrations</t>
  </si>
  <si>
    <r>
      <t xml:space="preserve">Images.zip
</t>
    </r>
    <r>
      <rPr>
        <sz val="10"/>
        <rFont val="Arial"/>
        <family val="2"/>
      </rPr>
      <t>Note: Some images will be screen shots of the course after it is translated</t>
    </r>
  </si>
  <si>
    <r>
      <t xml:space="preserve">Glossary.zip
</t>
    </r>
    <r>
      <rPr>
        <sz val="10"/>
        <rFont val="Arial"/>
        <family val="2"/>
      </rPr>
      <t xml:space="preserve">Note: Only the glossary-terms.doc needs to be translated. </t>
    </r>
  </si>
  <si>
    <t>Intel® Teach Program</t>
  </si>
  <si>
    <t>Essentials Online Course</t>
  </si>
  <si>
    <t>Localization Site</t>
  </si>
  <si>
    <t>http://teachonline.intel.com/content/</t>
  </si>
  <si>
    <t>Worksheet Tab</t>
  </si>
  <si>
    <t>Training Materials</t>
  </si>
  <si>
    <t>Location in File Sharing Course</t>
  </si>
  <si>
    <t>Worksheet Tab High-level Overview</t>
  </si>
  <si>
    <t xml:space="preserve">Storyboards for the animated demonstrations that are used in Essentials Online </t>
  </si>
  <si>
    <t>The Translation/Localization Status Table and Status Pie Chart below is automatically updated when you change the status of each document. In the status column for each script or image track the progress using the following options. 
Not Started = Leave Blank
In Progress = Translation begun
Done = Translations completed
Uploaded = Applies to Images only, Files added to Moodle
Qa complete = Applies to Images only, verified image is displaying correctly in Moodle</t>
  </si>
  <si>
    <t>Documents Not Started</t>
  </si>
  <si>
    <t>Documents Uploaded</t>
  </si>
  <si>
    <t>Count</t>
  </si>
  <si>
    <t>Images Uploaded</t>
  </si>
  <si>
    <t>Images QA complete</t>
  </si>
  <si>
    <t>Demos Done</t>
  </si>
  <si>
    <t>Demos In Process</t>
  </si>
  <si>
    <t>Demos Not Started</t>
  </si>
  <si>
    <t>Demos Uploaded</t>
  </si>
  <si>
    <t>Demos Qa Complete</t>
  </si>
  <si>
    <t>RecommendedVisualSchedule.xls</t>
  </si>
  <si>
    <t>RecommendedCourseSchedule.xls</t>
  </si>
  <si>
    <t>SummerVisualSchedule.xls</t>
  </si>
  <si>
    <t>Sample_Progress_Messages.doc</t>
  </si>
  <si>
    <t>Facilitator_Blogging_Tutorial.doc</t>
  </si>
  <si>
    <t>Co-Facilitaton_Strategies.doc</t>
  </si>
  <si>
    <t>Participant_Teacher_Registration.doc</t>
  </si>
  <si>
    <t>PT_Online_Course_Registration_Template.xls</t>
  </si>
  <si>
    <t>Master_Teacher_Registration.xls</t>
  </si>
  <si>
    <t>MT_presentation.ppt</t>
  </si>
  <si>
    <t>Alternative Offline Activities.doc</t>
  </si>
  <si>
    <t>Blog_Prompts.doc</t>
  </si>
  <si>
    <t>CFQ_Practice_Template.xls</t>
  </si>
  <si>
    <t>MT_Agenda.xls</t>
  </si>
  <si>
    <t>MT_Milestones.doc</t>
  </si>
  <si>
    <t>Orientation_messages.doc</t>
  </si>
  <si>
    <t>PT_Agenda.xls</t>
  </si>
  <si>
    <t>Tracking_Progress.xls</t>
  </si>
  <si>
    <t>Using_the_Web_2.0_Spreadsheet.xls</t>
  </si>
  <si>
    <t>The Translation/Localization Status Table and Status Pie Chart below is automatically updated when you change the status of each document. In the status column for each document track the progress using the following options. 
Not Started = Leave Blank
In Progress = Translation begun
Done = Translations completed
Uploaded = Files uploaded to Download server
Qa complete = Links and document are working properly in Moodle</t>
  </si>
  <si>
    <t>The Translation/Localization Status Table and Status Pie Chart below is automatically updated when you change the status of each document. In the status column for each demo track the progress using the following options. 
Not Started = Leave Blank
In Progress = Translation begun
Done = Translations completed
Uploaded = Files uploaded to Download server
Qa complete = Links and functionality are working properly in Moodle</t>
  </si>
  <si>
    <t>Documents Qa Complete</t>
  </si>
  <si>
    <t>EO_P2_Landing_My_Work_2nd_level.doc
Note: This is the content for Course Progress, Self-Assessment, Rubrics, and Checklists Landing pages</t>
  </si>
  <si>
    <t>The files support the technical aspects of the TEO adaptation.</t>
  </si>
  <si>
    <t>A list of all files that are needed for localizing the course content for Essentials Online</t>
  </si>
  <si>
    <t>Course Description</t>
  </si>
  <si>
    <t>EO_P2_Chat-4-5-07.doc</t>
  </si>
  <si>
    <t>EO_P2_Essentials_Online_FAQs.doc</t>
  </si>
  <si>
    <t>gif</t>
  </si>
  <si>
    <t>My_Work_Tab.zip</t>
  </si>
  <si>
    <t>EO_P2_My_Work_Landing.doc</t>
  </si>
  <si>
    <t>EO_P2_Course_Progress_Landing.doc</t>
  </si>
  <si>
    <t>Resources Tab.zip</t>
  </si>
  <si>
    <t>xml</t>
  </si>
  <si>
    <t>jpg</t>
  </si>
  <si>
    <t>Scripts</t>
  </si>
  <si>
    <t>* QuickCount® and SnagIt® OCR were used</t>
  </si>
  <si>
    <t>Images</t>
  </si>
  <si>
    <t>Resources</t>
  </si>
  <si>
    <t>Facilitation Resources</t>
  </si>
  <si>
    <t xml:space="preserve">The following Resources are documents that are printed for the Essentials Online folder.
These files are all listed and translated as Essentials Resources. </t>
  </si>
  <si>
    <t>Course Wiki</t>
  </si>
  <si>
    <t>Sharing</t>
  </si>
  <si>
    <t>Facilitation Tab</t>
  </si>
  <si>
    <t>Home Tab</t>
  </si>
  <si>
    <t>Learning to Facilitate.doc</t>
  </si>
  <si>
    <t xml:space="preserve">     certfiy_participants.gif</t>
  </si>
  <si>
    <t xml:space="preserve">     contact_participants.gif</t>
  </si>
  <si>
    <t xml:space="preserve">     manage_add_discussion.gif</t>
  </si>
  <si>
    <t xml:space="preserve">     manage_announcmentpage.gif</t>
  </si>
  <si>
    <t xml:space="preserve">     manage_managemodules.gif</t>
  </si>
  <si>
    <t xml:space="preserve">     manage_postannouncments.gif</t>
  </si>
  <si>
    <t xml:space="preserve">     manage_setupschedule.gif</t>
  </si>
  <si>
    <t xml:space="preserve">     manage_suggest_dates.gif</t>
  </si>
  <si>
    <t xml:space="preserve">     manage_tasklist.gif</t>
  </si>
  <si>
    <t xml:space="preserve">     review_course_progress.gif</t>
  </si>
  <si>
    <t xml:space="preserve">     review_surveys2.gif</t>
  </si>
  <si>
    <t xml:space="preserve">     manage_confirmregistration.gif</t>
  </si>
  <si>
    <t>Essentials_Online_GlossaryApril_2008.xml</t>
  </si>
  <si>
    <t>EndModuleSurveys_New.doc</t>
  </si>
  <si>
    <t>EndTrainingSurvey_Edits.doc</t>
  </si>
  <si>
    <t>If you are new to TEO and this is your first time implementing Essentials Online please use the below documents.</t>
  </si>
  <si>
    <t>PreTrainingSurvey_New.doc</t>
  </si>
  <si>
    <t>EndTrainingSurvey_New.doc</t>
  </si>
  <si>
    <t>MTSelfReflection_New.doc</t>
  </si>
  <si>
    <t>FacilitatorSurveys_New.doc</t>
  </si>
  <si>
    <t>If you have already implemented Essentials Online prior to 2008 and are implementing the 2008 changes, please use the below documents.</t>
  </si>
  <si>
    <t>EndModuleSurveys_Edits.doc</t>
  </si>
  <si>
    <t>PreTrainingSurvey_Edits.doc</t>
  </si>
  <si>
    <t>MTSelfReflection_Edits.doc</t>
  </si>
  <si>
    <t>FacilitatorSurveys_Edits.doc</t>
  </si>
  <si>
    <t>Essentials Tab</t>
  </si>
  <si>
    <t xml:space="preserve">     manage_createaccount.gif</t>
  </si>
  <si>
    <t xml:space="preserve">     manage_delete_activities.gif</t>
  </si>
  <si>
    <t xml:space="preserve">     manage_editicon.gif</t>
  </si>
  <si>
    <t xml:space="preserve">     manage_enrollincourse2.gif</t>
  </si>
  <si>
    <t xml:space="preserve">     manage_enrollincourse.gif</t>
  </si>
  <si>
    <t xml:space="preserve">     manage_invitationresult.gif</t>
  </si>
  <si>
    <t xml:space="preserve">     manage_newdiscussiontopic.gif</t>
  </si>
  <si>
    <t xml:space="preserve">     manage_register.gif</t>
  </si>
  <si>
    <t xml:space="preserve">     manage_role.gif</t>
  </si>
  <si>
    <t xml:space="preserve">     manage_sendinvitation.gif</t>
  </si>
  <si>
    <t xml:space="preserve">     manage_timezone.gif</t>
  </si>
  <si>
    <t xml:space="preserve">     manage_unenrolllink.gif</t>
  </si>
  <si>
    <t xml:space="preserve">     manage_unenrollusers.gif</t>
  </si>
  <si>
    <t xml:space="preserve">     show-hide_module.gif</t>
  </si>
  <si>
    <t>EO_P2_Resources_Landing.doc</t>
  </si>
  <si>
    <t>EO_P2_About_Course_Resources_Landing.doc</t>
  </si>
  <si>
    <t>EO_P2_Assessement_landing.doc</t>
  </si>
  <si>
    <t>EO_P2_Assessments_from_Course_landing.doc</t>
  </si>
  <si>
    <t>EO_P2_Assessments_Resources_landing.doc</t>
  </si>
  <si>
    <t>EO_P2_Gauging_Needs_landing.doc</t>
  </si>
  <si>
    <t>EO_P2_Collab_Landing.doc</t>
  </si>
  <si>
    <t>EO_P2_Comm_Landing.doc</t>
  </si>
  <si>
    <t>EO_P2_Copyright_Landing.doc</t>
  </si>
  <si>
    <t>EO_P2_Activity_Resources_Landing.doc</t>
  </si>
  <si>
    <t>EO_P2_Works_Cited_Landing.doc</t>
  </si>
  <si>
    <t>EO_P2_Differentiation_Landing.doc</t>
  </si>
  <si>
    <t>EO_P2_facilitation_materials_landing.doc</t>
  </si>
  <si>
    <t>EO_P2_facilitation_examples_landing.doc</t>
  </si>
  <si>
    <t>EO_P2_Management_landing.doc</t>
  </si>
  <si>
    <t>EO_P2_Multimedia_Landing.doc</t>
  </si>
  <si>
    <t>EO_P2_Project_Learning_landing.doc</t>
  </si>
  <si>
    <t>EO_P2_Sample_Publications_landing.doc</t>
  </si>
  <si>
    <t>EO_P2_Primary_Landing.doc</t>
  </si>
  <si>
    <t>EO_P2_responsible_use_Landing.doc</t>
  </si>
  <si>
    <t>EO_P2_Search_Landing.doc</t>
  </si>
  <si>
    <t>EO_P2_Research_Landing.doc</t>
  </si>
  <si>
    <t>EO_P2_Student_Support_Landing.doc</t>
  </si>
  <si>
    <t>EO_P2_Templates_Landing.doc</t>
  </si>
  <si>
    <t>EO_P2_Forms_Landing.doc</t>
  </si>
  <si>
    <t>EO_P2_Documents_Landing.doc</t>
  </si>
  <si>
    <t>EO_P2_Math_Examples_Landing.doc</t>
  </si>
  <si>
    <t>EO_P2_Math_Strategies_Landing.doc</t>
  </si>
  <si>
    <t>EO_P2_thinking_landing.doc</t>
  </si>
  <si>
    <t>EO_P2_unit_portfolio_landing.doc</t>
  </si>
  <si>
    <t>EO_P2_Unit_Plan_landing.doc</t>
  </si>
  <si>
    <t>EO_P2_Sample_Presentation_landing.doc</t>
  </si>
  <si>
    <t>References.doc</t>
  </si>
  <si>
    <t>EO_Structure_Wiki_tab.doc</t>
  </si>
  <si>
    <t>EO_Wiki_Script.doc</t>
  </si>
  <si>
    <t>Lounge_Tab_landing_page.doc</t>
  </si>
  <si>
    <t>Lounge Tab</t>
  </si>
  <si>
    <t>This folder includes 4 documents pertaining to checklists, course progress, self-assessment, rubrics, and landing pages. Note: Some of these resources are also files that are linked in the resource section.  In the My Work tab they are interactive for the participants.</t>
  </si>
  <si>
    <t>ClassroomAssessmentPractices_New.doc</t>
  </si>
  <si>
    <t>FacilitationSelfAssessment_New.doc</t>
  </si>
  <si>
    <t>PortfolioRubric_New.doc</t>
  </si>
  <si>
    <t>UnitPlanChecklist_New.doc</t>
  </si>
  <si>
    <t>Orientation_Notebook_New.doc</t>
  </si>
  <si>
    <t>Module1_Notebook_New.doc</t>
  </si>
  <si>
    <t>Module2_Notebook_New.doc</t>
  </si>
  <si>
    <t>Module3_Notebook_New.doc</t>
  </si>
  <si>
    <t>Module4_Notebook_New.doc</t>
  </si>
  <si>
    <t>Module5_Notebook_New.doc</t>
  </si>
  <si>
    <t>Module6_Notebook_New.doc</t>
  </si>
  <si>
    <t>Module7_Notebook_New.doc</t>
  </si>
  <si>
    <t>Module7_Notebook_Edits.doc</t>
  </si>
  <si>
    <t>Module6_Notebook_Edits.doc</t>
  </si>
  <si>
    <t>Module5_Notebook_Edits.doc</t>
  </si>
  <si>
    <t>Module4_Notebook_Edits.doc</t>
  </si>
  <si>
    <t>Module3_Notebook_Edits.doc</t>
  </si>
  <si>
    <t>Module2_Notebook_Edits.doc</t>
  </si>
  <si>
    <t>Module1_Notebook_Edits.doc</t>
  </si>
  <si>
    <t>Orientation_Notebook_Edits.doc</t>
  </si>
  <si>
    <t>Note: We include on the CD and online Word and PDF versions of the notebooks. The translations for these documents are included in the Scripts above.</t>
  </si>
  <si>
    <t>Orientation Notebook Print.doc</t>
  </si>
  <si>
    <t>Module 1 Notebook Print.doc</t>
  </si>
  <si>
    <t>Module 2 Notebook Print.doc</t>
  </si>
  <si>
    <t>Module 3 Notebook Print.doc</t>
  </si>
  <si>
    <t>Module 4 Notebook Print.doc</t>
  </si>
  <si>
    <t>Module 5 Notebook Print.doc</t>
  </si>
  <si>
    <t>Module 6 Notebook Print.doc</t>
  </si>
  <si>
    <t>Module 7 Notebook Print.doc</t>
  </si>
  <si>
    <t>ClassroomAssessmentPractices_Edits.doc</t>
  </si>
  <si>
    <t>FacilitationSelfAssessment_Edits.doc</t>
  </si>
  <si>
    <t>PortfolioRubric_Edits.doc</t>
  </si>
  <si>
    <t>UnitPlanChecklist_Edits.doc</t>
  </si>
  <si>
    <t>Task_list.xls</t>
  </si>
  <si>
    <t>Sharing Tab Landing Page.doc</t>
  </si>
  <si>
    <t>2008 Changes</t>
  </si>
  <si>
    <t>Updated</t>
  </si>
  <si>
    <t>New</t>
  </si>
  <si>
    <t>EO_P2_Evaluate_Landing.doc</t>
  </si>
  <si>
    <t>EO_P2_facilitation_landing.doc</t>
  </si>
  <si>
    <t>EO_P2_CFQ_Landing.doc</t>
  </si>
  <si>
    <t>EO_P2_1_to_1_computing_landing.doc</t>
  </si>
  <si>
    <t>EO_P2_Storyboards_landing.doc</t>
  </si>
  <si>
    <t>EO_P2_Templates_landing.doc</t>
  </si>
  <si>
    <t>EO_P2_Search_Process_Landing.doc</t>
  </si>
  <si>
    <t>EO_P2_standards_landing.doc</t>
  </si>
  <si>
    <t>EO_P2_Student_Samples_Landing.doc</t>
  </si>
  <si>
    <t>EO_P2_DEP_Student_Samples_Landing.doc</t>
  </si>
  <si>
    <t>EO_P2_Other_Student_Samples_Landing.doc</t>
  </si>
  <si>
    <t>EO_P2_elementary_examples_landing.doc</t>
  </si>
  <si>
    <t>EO_P2_middle_school_examples_landing.doc</t>
  </si>
  <si>
    <t>EO_P2_high_school_examples_landing.doc</t>
  </si>
  <si>
    <t>Structure document</t>
  </si>
  <si>
    <t xml:space="preserve">     sample_invitation.gif</t>
  </si>
  <si>
    <t xml:space="preserve">     Sharing_tab.gif</t>
  </si>
  <si>
    <t xml:space="preserve">     wikiadmin.gif</t>
  </si>
  <si>
    <t xml:space="preserve">     manage_add_activity.gif</t>
  </si>
  <si>
    <t xml:space="preserve">     manage_activitylist.gif</t>
  </si>
  <si>
    <t xml:space="preserve">     Essentials_Online_Hybrid_Model.gif</t>
  </si>
  <si>
    <t>Facilitation_images.zip
Note all images will need to be updated to reflect your local language and course.</t>
  </si>
  <si>
    <t>TBD</t>
  </si>
  <si>
    <t xml:space="preserve">Module Content, Resources/CD Content, and Additional Materials </t>
  </si>
  <si>
    <t>Additional Materials</t>
  </si>
  <si>
    <t>Resources/CD Content</t>
  </si>
  <si>
    <t>RTA Training Materials</t>
  </si>
  <si>
    <t>Facilitation_Guide.doc</t>
  </si>
  <si>
    <t>Manage_Training_task_lists.doc</t>
  </si>
  <si>
    <t>N/A</t>
  </si>
  <si>
    <t>major</t>
  </si>
  <si>
    <t>medium</t>
  </si>
  <si>
    <t>MT_Certificate_of_completion.pdf</t>
  </si>
  <si>
    <t>new</t>
  </si>
  <si>
    <t>PT_Certificate_of_completion.pdf</t>
  </si>
  <si>
    <t>minor</t>
  </si>
  <si>
    <t>Face-to-Face_Checklist</t>
  </si>
  <si>
    <t>Introductory_E-Mails.doc</t>
  </si>
  <si>
    <t>embedded in Participant registration doc - none</t>
  </si>
  <si>
    <t>embedded in sample course schedules doc - none</t>
  </si>
  <si>
    <t xml:space="preserve">embedded in sample course schedules doc - this is actually a csv - major change </t>
  </si>
  <si>
    <t>ST_Master_Teacher_Attendance.doc</t>
  </si>
  <si>
    <t>embedded in sample course schedules doc</t>
  </si>
  <si>
    <t>V.10_compare_online.xls</t>
  </si>
  <si>
    <t>Learning to Facilitate</t>
  </si>
  <si>
    <t>ST Resources</t>
  </si>
  <si>
    <t>Renamed</t>
  </si>
  <si>
    <t>Used in 2007 Training Community</t>
  </si>
  <si>
    <t>no changes</t>
  </si>
  <si>
    <t>No Changes</t>
  </si>
  <si>
    <t>Course Demos</t>
  </si>
  <si>
    <t>Facilitation Demos</t>
  </si>
  <si>
    <t>Course_progress.doc</t>
  </si>
  <si>
    <t>my_work_tab.doc</t>
  </si>
  <si>
    <t>Participants_Work.doc</t>
  </si>
  <si>
    <t>Profile_Information.doc</t>
  </si>
  <si>
    <t>Set_Up_Schedule.doc</t>
  </si>
  <si>
    <t>Wiki_Admin_Features.doc</t>
  </si>
  <si>
    <t>LearningtoFacilitate.doc</t>
  </si>
  <si>
    <t>Essentials_tab.doc</t>
  </si>
  <si>
    <t>features_home.doc</t>
  </si>
  <si>
    <t>Lounge_tab.doc</t>
  </si>
  <si>
    <t>Navigating_the_course.doc</t>
  </si>
  <si>
    <t>Resources_tab.doc</t>
  </si>
  <si>
    <t>Sharing_tab.doc</t>
  </si>
  <si>
    <t>Wiki_tab.doc</t>
  </si>
  <si>
    <t>manage_addnewannouncement.gif</t>
  </si>
  <si>
    <t>No changes</t>
  </si>
  <si>
    <t>manage_chatrooms.gif</t>
  </si>
  <si>
    <t>Decision_guide.pdf (PDF is the below two Word documents combined)</t>
  </si>
  <si>
    <t xml:space="preserve">       Offerings_Comparison.doc</t>
  </si>
  <si>
    <t xml:space="preserve">       Online_v_Face-to-Face_Selection.doc</t>
  </si>
  <si>
    <t>Guidelines for Online Interactions.doc</t>
  </si>
  <si>
    <t>view_participans.gif</t>
  </si>
  <si>
    <t>last_access.gif</t>
  </si>
  <si>
    <t>select_users.gif</t>
  </si>
  <si>
    <t>Send_participant_message.gif</t>
  </si>
  <si>
    <t>participant_message_preview.gif</t>
  </si>
  <si>
    <t>EO_P2_Orientation.doc</t>
  </si>
  <si>
    <t>EO_P2_Module_1.doc</t>
  </si>
  <si>
    <t>EO_P2_Module_2.doc</t>
  </si>
  <si>
    <t>EO_P2_Module_3.doc</t>
  </si>
  <si>
    <t>EO_P2_Module_4.doc</t>
  </si>
  <si>
    <t>EO_P2_Module_5.doc</t>
  </si>
  <si>
    <t>EO_P2_Module_6.doc</t>
  </si>
  <si>
    <t>EO_P2_Module_8.doc</t>
  </si>
  <si>
    <t>Essentials Online File Translation List</t>
  </si>
  <si>
    <t>The Supporting Resources for v10 of CD Files, DEP, DEP Samples, AP, and Help Guide can be found in a separate spreadsheet: Essentials Course Supporting Resource File List.</t>
  </si>
  <si>
    <t>Showcase_Feedback_Form.doc</t>
  </si>
  <si>
    <t>Portfolio_Checklist.doc</t>
  </si>
  <si>
    <t>EO_P2_Structure_Course_Tab.doc</t>
  </si>
  <si>
    <t>EO_P2_Module_7.doc</t>
  </si>
  <si>
    <t xml:space="preserve">Animated Demonstrations.doc
</t>
  </si>
  <si>
    <t>change name - new (Face-to-Face vs. Online Course</t>
  </si>
  <si>
    <t>new - decide which one you will use from zip next row</t>
  </si>
  <si>
    <t>pdf and Quark</t>
  </si>
  <si>
    <t>Unit_Plan_Template_Overview.doc</t>
  </si>
  <si>
    <t xml:space="preserve"> decide which one you will use for course</t>
  </si>
  <si>
    <r>
      <t xml:space="preserve">All files on this tab are main course content for the Essentials Online Course. Scripts, image files, surveys, facilitation, and landing pages can be found here. All documents are to be translated unless it is noted specifically that it isn't necessary. </t>
    </r>
    <r>
      <rPr>
        <b/>
        <sz val="10"/>
        <rFont val="Verdana"/>
        <family val="2"/>
      </rPr>
      <t>To view all files below</t>
    </r>
    <r>
      <rPr>
        <sz val="10"/>
        <rFont val="Verdana"/>
        <family val="2"/>
      </rPr>
      <t xml:space="preserve">, expand each header by clicking on the + in the left column. 
Note: </t>
    </r>
    <r>
      <rPr>
        <b/>
        <sz val="10"/>
        <rFont val="Verdana"/>
        <family val="2"/>
      </rPr>
      <t>Do not</t>
    </r>
    <r>
      <rPr>
        <sz val="10"/>
        <rFont val="Verdana"/>
        <family val="2"/>
      </rPr>
      <t xml:space="preserve"> translate the programming notes </t>
    </r>
    <r>
      <rPr>
        <sz val="10"/>
        <color indexed="10"/>
        <rFont val="Verdana"/>
        <family val="2"/>
      </rPr>
      <t>[in red]</t>
    </r>
    <r>
      <rPr>
        <sz val="10"/>
        <rFont val="Verdana"/>
        <family val="2"/>
      </rPr>
      <t xml:space="preserve"> - they are for the content loaders.</t>
    </r>
    <r>
      <rPr>
        <b/>
        <sz val="10"/>
        <rFont val="Verdana"/>
        <family val="2"/>
      </rPr>
      <t xml:space="preserve"> Do</t>
    </r>
    <r>
      <rPr>
        <sz val="10"/>
        <rFont val="Verdana"/>
        <family val="2"/>
      </rPr>
      <t xml:space="preserve"> maintain the same file names and folder structure so the content loaders can find the resources they need when reading the programming notes</t>
    </r>
    <r>
      <rPr>
        <sz val="10"/>
        <color indexed="10"/>
        <rFont val="Verdana"/>
        <family val="2"/>
      </rPr>
      <t xml:space="preserve"> [in red]</t>
    </r>
    <r>
      <rPr>
        <sz val="10"/>
        <rFont val="Verdana"/>
        <family val="2"/>
      </rPr>
      <t>. 
Helpful tip: Many of the images are screen shots.  They need to be captured after the course is localized.  
Word Counts include programming notes</t>
    </r>
    <r>
      <rPr>
        <sz val="10"/>
        <color indexed="10"/>
        <rFont val="Verdana"/>
        <family val="2"/>
      </rPr>
      <t xml:space="preserve"> [in red]</t>
    </r>
    <r>
      <rPr>
        <sz val="10"/>
        <rFont val="Verdana"/>
        <family val="2"/>
      </rPr>
      <t xml:space="preserve"> that do not need to be translated. </t>
    </r>
  </si>
  <si>
    <r>
      <t xml:space="preserve">EO_P2_Essentials_Online_FAQs.pdf
</t>
    </r>
    <r>
      <rPr>
        <i/>
        <sz val="10"/>
        <rFont val="Arial"/>
        <family val="2"/>
      </rPr>
      <t>Note: In the course the file is a PDF so that it can not be changed - once the word file is translated save as a PDF and replace online</t>
    </r>
    <r>
      <rPr>
        <sz val="10"/>
        <rFont val="Arial"/>
        <family val="0"/>
      </rPr>
      <t>. (linked on Home Page)</t>
    </r>
  </si>
  <si>
    <r>
      <t xml:space="preserve">All files on this tab are found under the Facilitation tab. They are different resources than those found in the Resource tab of the Essentials Online Course. These resources are for the Senior Trainer and the Master Teacher to use to prepare and conduct their trainings. None of these files are on the Essentials Course CD.
</t>
    </r>
    <r>
      <rPr>
        <b/>
        <sz val="10"/>
        <rFont val="Verdana"/>
        <family val="2"/>
      </rPr>
      <t>To view all files below</t>
    </r>
    <r>
      <rPr>
        <sz val="10"/>
        <rFont val="Verdana"/>
        <family val="2"/>
      </rPr>
      <t xml:space="preserve">, expand each blue header by clicking on the + in the left column. </t>
    </r>
  </si>
  <si>
    <r>
      <t xml:space="preserve">Facilitation_Guide.pdf
</t>
    </r>
    <r>
      <rPr>
        <i/>
        <sz val="10"/>
        <rFont val="Arial"/>
        <family val="2"/>
      </rPr>
      <t>Note: The Facilitation_Guide script document is converted to a PDF so that facilitators can use it offline - once the script is translated, remove programming notes and save as a PDF.</t>
    </r>
  </si>
  <si>
    <t>Essentials Online with Facilitation</t>
  </si>
  <si>
    <t>NA</t>
  </si>
  <si>
    <t>Directions for creating a localized version of the Essentials Online with Facilitation Course</t>
  </si>
  <si>
    <t xml:space="preserve">Files supporting the RTA training </t>
  </si>
  <si>
    <t>A list of all the resource files that are linked from the Facilitation Tab and course content in the Essentials Online Course.  See individual notes/comments regarding localization. Note: these files are not included on the Essentials Course CD.</t>
  </si>
  <si>
    <t xml:space="preserve">http://teachonline.intel.com/content/course/view.php?id=3485 </t>
  </si>
  <si>
    <r>
      <t>Note:</t>
    </r>
    <r>
      <rPr>
        <sz val="10"/>
        <rFont val="Verdana"/>
        <family val="2"/>
      </rPr>
      <t xml:space="preserve"> Country RTA teams will need to be invited to this course. </t>
    </r>
  </si>
  <si>
    <r>
      <t>§</t>
    </r>
    <r>
      <rPr>
        <sz val="7"/>
        <rFont val="Times New Roman"/>
        <family val="1"/>
      </rPr>
      <t xml:space="preserve">         </t>
    </r>
    <r>
      <rPr>
        <sz val="10"/>
        <rFont val="Verdana"/>
        <family val="2"/>
      </rPr>
      <t xml:space="preserve">Make a back-up copy of your final localized course </t>
    </r>
  </si>
  <si>
    <r>
      <t>§</t>
    </r>
    <r>
      <rPr>
        <sz val="7"/>
        <rFont val="Times New Roman"/>
        <family val="1"/>
      </rPr>
      <t xml:space="preserve">         </t>
    </r>
    <r>
      <rPr>
        <sz val="10"/>
        <rFont val="Verdana"/>
        <family val="2"/>
      </rPr>
      <t xml:space="preserve">Restore the course to be used as the Essentials Online with Facilitation Gold course </t>
    </r>
  </si>
  <si>
    <r>
      <t>§</t>
    </r>
    <r>
      <rPr>
        <sz val="7"/>
        <rFont val="Times New Roman"/>
        <family val="1"/>
      </rPr>
      <t xml:space="preserve">         </t>
    </r>
    <r>
      <rPr>
        <sz val="10"/>
        <rFont val="Verdana"/>
        <family val="2"/>
      </rPr>
      <t xml:space="preserve">Create three participant teacher accounts and enroll them into your Essentials Online with Facilitation Gold course </t>
    </r>
  </si>
  <si>
    <r>
      <t>o</t>
    </r>
    <r>
      <rPr>
        <sz val="7"/>
        <rFont val="Times New Roman"/>
        <family val="1"/>
      </rPr>
      <t xml:space="preserve">        </t>
    </r>
    <r>
      <rPr>
        <sz val="10"/>
        <rFont val="Verdana"/>
        <family val="2"/>
      </rPr>
      <t>Note these users should have “real” e-mail addresses. (A suggestion is to create gmail accounts with unique names for each sample user)</t>
    </r>
  </si>
  <si>
    <t>1. Go to the example Essentials Online with Facilitation Course at</t>
  </si>
  <si>
    <t>2. The RTA team will need to add content as a participant user similar to what is provided in the sample course:  </t>
  </si>
  <si>
    <t xml:space="preserve">3. To review the sample participant work, login as the facilitator </t>
  </si>
  <si>
    <r>
      <t>o</t>
    </r>
    <r>
      <rPr>
        <sz val="7"/>
        <rFont val="Times New Roman"/>
        <family val="1"/>
      </rPr>
      <t xml:space="preserve">        </t>
    </r>
    <r>
      <rPr>
        <sz val="10"/>
        <rFont val="Verdana"/>
        <family val="2"/>
      </rPr>
      <t xml:space="preserve">They should have names such as Participant Teacher A, Participant Teacher B, and Participant Teacher C </t>
    </r>
  </si>
  <si>
    <t>The directions below outline the creation of the Essentials Online with Facilitation Course. This is a practice course for Senior Trainers and Master Teachers to learn about facilitation of the Essentials Online Course. STs and MTs use this course during the face-to-face portion of their training to practice viewing participant content and survey data as a facilitator. During thier training STs and MTs can practice facilitation skills in this course.</t>
  </si>
  <si>
    <t xml:space="preserve">This practice course has sample work for 3 fictitious participants. The sample work allows new facilitators to see the how work is reviewed in the My Work Tab and under the Review Surveys section in the Facilitation Tab. There is sample work in Module 3 sharing tab, selected notebook spaces for Modules 1-3, Course Progress Checklists and other self- assessments associated with the My Work Tab, and the Orientation and End of Module Surveys. </t>
  </si>
  <si>
    <r>
      <t>§</t>
    </r>
    <r>
      <rPr>
        <sz val="7"/>
        <rFont val="Times New Roman"/>
        <family val="1"/>
      </rPr>
      <t xml:space="preserve">         </t>
    </r>
    <r>
      <rPr>
        <sz val="10"/>
        <rFont val="Verdana"/>
        <family val="2"/>
      </rPr>
      <t>Login to the course as each sample user and enter sample content.  Sample work can be copied and pasted from your Essentials Course CD/Resource tab.</t>
    </r>
  </si>
</sst>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34">
    <font>
      <sz val="10"/>
      <name val="Arial"/>
      <family val="0"/>
    </font>
    <font>
      <b/>
      <sz val="10"/>
      <name val="Arial"/>
      <family val="2"/>
    </font>
    <font>
      <sz val="8"/>
      <name val="Arial"/>
      <family val="0"/>
    </font>
    <font>
      <sz val="10"/>
      <name val="Verdana"/>
      <family val="2"/>
    </font>
    <font>
      <u val="single"/>
      <sz val="10"/>
      <color indexed="12"/>
      <name val="Arial"/>
      <family val="0"/>
    </font>
    <font>
      <b/>
      <sz val="10"/>
      <name val="Verdana"/>
      <family val="2"/>
    </font>
    <font>
      <u val="single"/>
      <sz val="10"/>
      <color indexed="36"/>
      <name val="Arial"/>
      <family val="0"/>
    </font>
    <font>
      <sz val="14"/>
      <name val="Verdana"/>
      <family val="2"/>
    </font>
    <font>
      <sz val="8"/>
      <name val="Tahoma"/>
      <family val="0"/>
    </font>
    <font>
      <b/>
      <sz val="8"/>
      <name val="Tahoma"/>
      <family val="0"/>
    </font>
    <font>
      <sz val="12"/>
      <name val="Verdana"/>
      <family val="2"/>
    </font>
    <font>
      <b/>
      <sz val="14"/>
      <name val="Verdana"/>
      <family val="2"/>
    </font>
    <font>
      <b/>
      <u val="single"/>
      <sz val="10"/>
      <color indexed="12"/>
      <name val="Verdana"/>
      <family val="2"/>
    </font>
    <font>
      <b/>
      <sz val="10"/>
      <color indexed="9"/>
      <name val="Verdana"/>
      <family val="2"/>
    </font>
    <font>
      <sz val="9"/>
      <name val="Verdana"/>
      <family val="2"/>
    </font>
    <font>
      <sz val="10"/>
      <color indexed="10"/>
      <name val="Verdana"/>
      <family val="2"/>
    </font>
    <font>
      <i/>
      <sz val="10"/>
      <name val="Verdana"/>
      <family val="2"/>
    </font>
    <font>
      <i/>
      <sz val="10"/>
      <name val="Arial"/>
      <family val="2"/>
    </font>
    <font>
      <sz val="22"/>
      <name val="Arial"/>
      <family val="2"/>
    </font>
    <font>
      <i/>
      <sz val="22"/>
      <name val="Arial"/>
      <family val="2"/>
    </font>
    <font>
      <sz val="10"/>
      <color indexed="9"/>
      <name val="Arial"/>
      <family val="0"/>
    </font>
    <font>
      <b/>
      <sz val="8"/>
      <color indexed="9"/>
      <name val="Verdana"/>
      <family val="2"/>
    </font>
    <font>
      <sz val="8"/>
      <name val="Verdana"/>
      <family val="2"/>
    </font>
    <font>
      <b/>
      <sz val="8"/>
      <color indexed="56"/>
      <name val="Verdana"/>
      <family val="2"/>
    </font>
    <font>
      <b/>
      <sz val="8"/>
      <color indexed="18"/>
      <name val="Verdana"/>
      <family val="2"/>
    </font>
    <font>
      <b/>
      <sz val="8"/>
      <name val="Verdana"/>
      <family val="2"/>
    </font>
    <font>
      <sz val="6"/>
      <name val="Verdana"/>
      <family val="2"/>
    </font>
    <font>
      <vertAlign val="superscript"/>
      <sz val="6"/>
      <name val="Verdana"/>
      <family val="2"/>
    </font>
    <font>
      <sz val="8"/>
      <color indexed="9"/>
      <name val="Verdana"/>
      <family val="2"/>
    </font>
    <font>
      <b/>
      <sz val="8"/>
      <name val="Arial"/>
      <family val="0"/>
    </font>
    <font>
      <b/>
      <sz val="10"/>
      <color indexed="9"/>
      <name val="Arial"/>
      <family val="2"/>
    </font>
    <font>
      <sz val="10"/>
      <name val="Wingdings"/>
      <family val="0"/>
    </font>
    <font>
      <sz val="7"/>
      <name val="Times New Roman"/>
      <family val="1"/>
    </font>
    <font>
      <sz val="10"/>
      <name val="Courier New"/>
      <family val="3"/>
    </font>
  </fonts>
  <fills count="14">
    <fill>
      <patternFill/>
    </fill>
    <fill>
      <patternFill patternType="gray125"/>
    </fill>
    <fill>
      <patternFill patternType="solid">
        <fgColor indexed="9"/>
        <bgColor indexed="64"/>
      </patternFill>
    </fill>
    <fill>
      <patternFill patternType="solid">
        <fgColor indexed="8"/>
        <bgColor indexed="64"/>
      </patternFill>
    </fill>
    <fill>
      <patternFill patternType="solid">
        <fgColor indexed="45"/>
        <bgColor indexed="64"/>
      </patternFill>
    </fill>
    <fill>
      <patternFill patternType="solid">
        <fgColor indexed="47"/>
        <bgColor indexed="64"/>
      </patternFill>
    </fill>
    <fill>
      <patternFill patternType="solid">
        <fgColor indexed="43"/>
        <bgColor indexed="64"/>
      </patternFill>
    </fill>
    <fill>
      <patternFill patternType="solid">
        <fgColor indexed="42"/>
        <bgColor indexed="64"/>
      </patternFill>
    </fill>
    <fill>
      <patternFill patternType="solid">
        <fgColor indexed="44"/>
        <bgColor indexed="64"/>
      </patternFill>
    </fill>
    <fill>
      <patternFill patternType="solid">
        <fgColor indexed="46"/>
        <bgColor indexed="64"/>
      </patternFill>
    </fill>
    <fill>
      <patternFill patternType="solid">
        <fgColor indexed="22"/>
        <bgColor indexed="64"/>
      </patternFill>
    </fill>
    <fill>
      <patternFill patternType="solid">
        <fgColor indexed="31"/>
        <bgColor indexed="64"/>
      </patternFill>
    </fill>
    <fill>
      <patternFill patternType="solid">
        <fgColor indexed="62"/>
        <bgColor indexed="64"/>
      </patternFill>
    </fill>
    <fill>
      <patternFill patternType="solid">
        <fgColor indexed="18"/>
        <bgColor indexed="64"/>
      </patternFill>
    </fill>
  </fills>
  <borders count="51">
    <border>
      <left/>
      <right/>
      <top/>
      <bottom/>
      <diagonal/>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ck"/>
      <top style="thin"/>
      <bottom style="thin"/>
    </border>
    <border>
      <left style="thick"/>
      <right style="thin"/>
      <top style="thin"/>
      <bottom style="thin"/>
    </border>
    <border>
      <left>
        <color indexed="63"/>
      </left>
      <right>
        <color indexed="63"/>
      </right>
      <top style="thick"/>
      <bottom style="thick"/>
    </border>
    <border>
      <left>
        <color indexed="63"/>
      </left>
      <right style="thin"/>
      <top style="thin"/>
      <bottom style="double"/>
    </border>
    <border>
      <left style="thin"/>
      <right style="thin"/>
      <top style="thin"/>
      <bottom style="double"/>
    </border>
    <border>
      <left style="double"/>
      <right style="double"/>
      <top style="double"/>
      <bottom style="double"/>
    </border>
    <border>
      <left>
        <color indexed="63"/>
      </left>
      <right>
        <color indexed="63"/>
      </right>
      <top style="thick"/>
      <bottom>
        <color indexed="63"/>
      </bottom>
    </border>
    <border>
      <left>
        <color indexed="63"/>
      </left>
      <right style="thick"/>
      <top style="thick"/>
      <bottom>
        <color indexed="63"/>
      </bottom>
    </border>
    <border>
      <left style="thick"/>
      <right style="thin"/>
      <top style="thin"/>
      <bottom style="thick"/>
    </border>
    <border>
      <left style="thin"/>
      <right style="thin"/>
      <top style="thin"/>
      <bottom style="thick"/>
    </border>
    <border>
      <left style="thick"/>
      <right>
        <color indexed="63"/>
      </right>
      <top style="thick"/>
      <bottom>
        <color indexed="63"/>
      </bottom>
    </border>
    <border>
      <left style="thin"/>
      <right>
        <color indexed="63"/>
      </right>
      <top style="thin"/>
      <bottom style="double"/>
    </border>
    <border>
      <left style="thick"/>
      <right style="thin"/>
      <top>
        <color indexed="63"/>
      </top>
      <bottom style="thick"/>
    </border>
    <border>
      <left style="thin"/>
      <right style="thin"/>
      <top>
        <color indexed="63"/>
      </top>
      <bottom style="thick"/>
    </border>
    <border>
      <left style="thick"/>
      <right style="thin"/>
      <top>
        <color indexed="63"/>
      </top>
      <bottom style="thin"/>
    </border>
    <border>
      <left style="thin"/>
      <right style="thin"/>
      <top>
        <color indexed="63"/>
      </top>
      <bottom style="thin"/>
    </border>
    <border>
      <left style="thin"/>
      <right style="thick"/>
      <top style="thin"/>
      <bottom style="thick"/>
    </border>
    <border>
      <left style="thick"/>
      <right style="thin"/>
      <top style="thin"/>
      <bottom>
        <color indexed="63"/>
      </bottom>
    </border>
    <border>
      <left style="thin"/>
      <right style="thin"/>
      <top style="thin"/>
      <bottom>
        <color indexed="63"/>
      </bottom>
    </border>
    <border>
      <left>
        <color indexed="63"/>
      </left>
      <right style="thin"/>
      <top style="thin"/>
      <bottom style="thin"/>
    </border>
    <border>
      <left style="thin"/>
      <right>
        <color indexed="63"/>
      </right>
      <top style="thin"/>
      <bottom style="thin"/>
    </border>
    <border>
      <left style="double"/>
      <right>
        <color indexed="63"/>
      </right>
      <top style="double"/>
      <bottom style="double"/>
    </border>
    <border>
      <left style="thick"/>
      <right>
        <color indexed="63"/>
      </right>
      <top style="thin"/>
      <bottom>
        <color indexed="63"/>
      </bottom>
    </border>
    <border>
      <left style="thick"/>
      <right>
        <color indexed="63"/>
      </right>
      <top style="thin"/>
      <bottom style="thin"/>
    </border>
    <border>
      <left style="thin"/>
      <right>
        <color indexed="63"/>
      </right>
      <top>
        <color indexed="63"/>
      </top>
      <bottom style="thin"/>
    </border>
    <border>
      <left style="thin"/>
      <right>
        <color indexed="63"/>
      </right>
      <top style="thin"/>
      <bottom style="thick"/>
    </border>
    <border>
      <left style="thin"/>
      <right style="thick"/>
      <top style="thick"/>
      <bottom style="thin"/>
    </border>
    <border>
      <left style="thin"/>
      <right>
        <color indexed="63"/>
      </right>
      <top>
        <color indexed="63"/>
      </top>
      <bottom style="thick"/>
    </border>
    <border>
      <left>
        <color indexed="63"/>
      </left>
      <right style="thin"/>
      <top style="thick"/>
      <bottom>
        <color indexed="63"/>
      </bottom>
    </border>
    <border>
      <left style="thin"/>
      <right>
        <color indexed="63"/>
      </right>
      <top style="thin"/>
      <bottom>
        <color indexed="63"/>
      </bottom>
    </border>
    <border>
      <left style="thin"/>
      <right style="thick"/>
      <top style="thick"/>
      <bottom>
        <color indexed="63"/>
      </bottom>
    </border>
    <border>
      <left>
        <color indexed="63"/>
      </left>
      <right>
        <color indexed="63"/>
      </right>
      <top>
        <color indexed="63"/>
      </top>
      <bottom style="thick"/>
    </border>
    <border>
      <left>
        <color indexed="63"/>
      </left>
      <right style="thin"/>
      <top style="thick"/>
      <bottom style="thin"/>
    </border>
    <border>
      <left style="thin"/>
      <right style="thick"/>
      <top>
        <color indexed="63"/>
      </top>
      <bottom style="thin"/>
    </border>
    <border>
      <left style="thin"/>
      <right style="thick"/>
      <top style="thin"/>
      <bottom>
        <color indexed="63"/>
      </bottom>
    </border>
    <border>
      <left style="thick"/>
      <right style="thin"/>
      <top>
        <color indexed="63"/>
      </top>
      <bottom>
        <color indexed="63"/>
      </bottom>
    </border>
    <border>
      <left>
        <color indexed="63"/>
      </left>
      <right style="thick"/>
      <top style="thin"/>
      <bottom style="thin"/>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color indexed="63"/>
      </bottom>
    </border>
    <border>
      <left style="thick"/>
      <right>
        <color indexed="63"/>
      </right>
      <top>
        <color indexed="63"/>
      </top>
      <bottom style="thin"/>
    </border>
    <border>
      <left>
        <color indexed="63"/>
      </left>
      <right>
        <color indexed="63"/>
      </right>
      <top style="thin"/>
      <bottom style="double"/>
    </border>
    <border>
      <left style="thin"/>
      <right>
        <color indexed="63"/>
      </right>
      <top>
        <color indexed="63"/>
      </top>
      <bottom>
        <color indexed="63"/>
      </bottom>
    </border>
    <border>
      <left style="thick"/>
      <right>
        <color indexed="63"/>
      </right>
      <top style="thick"/>
      <bottom style="thin"/>
    </border>
    <border>
      <left>
        <color indexed="63"/>
      </left>
      <right>
        <color indexed="63"/>
      </right>
      <top style="thick"/>
      <bottom style="thin"/>
    </border>
  </borders>
  <cellStyleXfs count="22">
    <xf numFmtId="0" fontId="0" fillId="0" borderId="0" applyProtection="0">
      <alignment/>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336">
    <xf numFmtId="0" fontId="0" fillId="0" borderId="0" xfId="0" applyAlignment="1">
      <alignment/>
    </xf>
    <xf numFmtId="0" fontId="3" fillId="2" borderId="0" xfId="0" applyFont="1" applyFill="1" applyAlignment="1">
      <alignment/>
    </xf>
    <xf numFmtId="0" fontId="13" fillId="3" borderId="1" xfId="0" applyFont="1" applyFill="1" applyBorder="1" applyAlignment="1">
      <alignment/>
    </xf>
    <xf numFmtId="0" fontId="13" fillId="3" borderId="1" xfId="0" applyFont="1" applyFill="1" applyBorder="1" applyAlignment="1">
      <alignment wrapText="1"/>
    </xf>
    <xf numFmtId="0" fontId="14" fillId="2" borderId="1" xfId="0" applyFont="1" applyFill="1" applyBorder="1" applyAlignment="1">
      <alignment wrapText="1"/>
    </xf>
    <xf numFmtId="0" fontId="3" fillId="2" borderId="0" xfId="0" applyFont="1" applyFill="1" applyAlignment="1">
      <alignment wrapText="1"/>
    </xf>
    <xf numFmtId="0" fontId="14" fillId="4" borderId="1" xfId="0" applyFont="1" applyFill="1" applyBorder="1" applyAlignment="1">
      <alignment/>
    </xf>
    <xf numFmtId="0" fontId="14" fillId="5" borderId="1" xfId="0" applyFont="1" applyFill="1" applyBorder="1" applyAlignment="1">
      <alignment/>
    </xf>
    <xf numFmtId="0" fontId="14" fillId="6" borderId="1" xfId="0" applyFont="1" applyFill="1" applyBorder="1" applyAlignment="1">
      <alignment/>
    </xf>
    <xf numFmtId="0" fontId="14" fillId="7" borderId="1" xfId="0" applyFont="1" applyFill="1" applyBorder="1" applyAlignment="1">
      <alignment/>
    </xf>
    <xf numFmtId="0" fontId="14" fillId="8" borderId="1" xfId="0" applyFont="1" applyFill="1" applyBorder="1" applyAlignment="1">
      <alignment/>
    </xf>
    <xf numFmtId="0" fontId="14" fillId="9" borderId="1" xfId="0" applyFont="1" applyFill="1" applyBorder="1" applyAlignment="1">
      <alignment/>
    </xf>
    <xf numFmtId="0" fontId="0" fillId="3" borderId="0" xfId="0" applyFill="1" applyAlignment="1">
      <alignment/>
    </xf>
    <xf numFmtId="0" fontId="0" fillId="2" borderId="0" xfId="0" applyFill="1" applyAlignment="1">
      <alignment/>
    </xf>
    <xf numFmtId="0" fontId="3" fillId="2" borderId="0" xfId="0" applyFont="1" applyFill="1" applyAlignment="1">
      <alignment horizontal="left" wrapText="1"/>
    </xf>
    <xf numFmtId="0" fontId="0" fillId="2" borderId="0" xfId="0" applyFill="1" applyAlignment="1">
      <alignment wrapText="1"/>
    </xf>
    <xf numFmtId="0" fontId="0" fillId="2" borderId="0" xfId="0" applyFont="1" applyFill="1" applyAlignment="1">
      <alignment/>
    </xf>
    <xf numFmtId="0" fontId="1" fillId="2" borderId="1" xfId="0" applyFont="1" applyFill="1" applyBorder="1" applyAlignment="1" applyProtection="1">
      <alignment/>
      <protection locked="0"/>
    </xf>
    <xf numFmtId="0" fontId="0" fillId="2" borderId="1" xfId="0" applyFill="1" applyBorder="1" applyAlignment="1">
      <alignment/>
    </xf>
    <xf numFmtId="0" fontId="0" fillId="2" borderId="1" xfId="0" applyFill="1" applyBorder="1" applyAlignment="1">
      <alignment wrapText="1"/>
    </xf>
    <xf numFmtId="0" fontId="1" fillId="2" borderId="1" xfId="0" applyFont="1" applyFill="1" applyBorder="1" applyAlignment="1">
      <alignment/>
    </xf>
    <xf numFmtId="0" fontId="11" fillId="10" borderId="0" xfId="0" applyFont="1" applyFill="1" applyAlignment="1">
      <alignment/>
    </xf>
    <xf numFmtId="0" fontId="1" fillId="10" borderId="0" xfId="0" applyFont="1" applyFill="1" applyAlignment="1">
      <alignment/>
    </xf>
    <xf numFmtId="0" fontId="1" fillId="2" borderId="0" xfId="0" applyFont="1" applyFill="1" applyAlignment="1" applyProtection="1">
      <alignment wrapText="1"/>
      <protection locked="0"/>
    </xf>
    <xf numFmtId="0" fontId="1" fillId="2" borderId="1" xfId="0" applyFont="1" applyFill="1" applyBorder="1" applyAlignment="1" applyProtection="1">
      <alignment horizontal="center"/>
      <protection locked="0"/>
    </xf>
    <xf numFmtId="0" fontId="1" fillId="2" borderId="2" xfId="0" applyFont="1" applyFill="1" applyBorder="1" applyAlignment="1" applyProtection="1">
      <alignment/>
      <protection locked="0"/>
    </xf>
    <xf numFmtId="0" fontId="1" fillId="2" borderId="3" xfId="0" applyFont="1" applyFill="1" applyBorder="1" applyAlignment="1" applyProtection="1">
      <alignment horizontal="center"/>
      <protection locked="0"/>
    </xf>
    <xf numFmtId="0" fontId="0" fillId="2" borderId="1" xfId="20" applyFont="1" applyFill="1" applyBorder="1" applyAlignment="1">
      <alignment/>
    </xf>
    <xf numFmtId="0" fontId="0" fillId="2" borderId="1" xfId="0" applyFont="1" applyFill="1" applyBorder="1" applyAlignment="1">
      <alignment/>
    </xf>
    <xf numFmtId="0" fontId="0" fillId="2" borderId="1" xfId="0" applyFont="1" applyFill="1" applyBorder="1" applyAlignment="1">
      <alignment wrapText="1"/>
    </xf>
    <xf numFmtId="0" fontId="5" fillId="2" borderId="0" xfId="0" applyFont="1" applyFill="1" applyAlignment="1">
      <alignment/>
    </xf>
    <xf numFmtId="0" fontId="5" fillId="2" borderId="0" xfId="0" applyFont="1" applyFill="1" applyBorder="1" applyAlignment="1" applyProtection="1">
      <alignment horizontal="center" wrapText="1"/>
      <protection locked="0"/>
    </xf>
    <xf numFmtId="0" fontId="3" fillId="2" borderId="0" xfId="0" applyFont="1" applyFill="1" applyBorder="1" applyAlignment="1" applyProtection="1">
      <alignment wrapText="1"/>
      <protection locked="0"/>
    </xf>
    <xf numFmtId="0" fontId="5" fillId="11" borderId="1" xfId="0" applyFont="1" applyFill="1" applyBorder="1" applyAlignment="1" applyProtection="1">
      <alignment wrapText="1"/>
      <protection locked="0"/>
    </xf>
    <xf numFmtId="0" fontId="5" fillId="11" borderId="1" xfId="0" applyFont="1" applyFill="1" applyBorder="1" applyAlignment="1" applyProtection="1">
      <alignment horizontal="center" wrapText="1"/>
      <protection locked="0"/>
    </xf>
    <xf numFmtId="0" fontId="5" fillId="11" borderId="4" xfId="0" applyFont="1" applyFill="1" applyBorder="1" applyAlignment="1" applyProtection="1">
      <alignment horizontal="center" vertical="center" wrapText="1"/>
      <protection locked="0"/>
    </xf>
    <xf numFmtId="0" fontId="0" fillId="2" borderId="0" xfId="0" applyFill="1" applyBorder="1" applyAlignment="1">
      <alignment wrapText="1"/>
    </xf>
    <xf numFmtId="0" fontId="5" fillId="11" borderId="5" xfId="0" applyFont="1" applyFill="1" applyBorder="1" applyAlignment="1" applyProtection="1">
      <alignment wrapText="1"/>
      <protection locked="0"/>
    </xf>
    <xf numFmtId="0" fontId="3" fillId="11" borderId="5" xfId="0" applyFont="1" applyFill="1" applyBorder="1" applyAlignment="1" applyProtection="1">
      <alignment wrapText="1"/>
      <protection locked="0"/>
    </xf>
    <xf numFmtId="0" fontId="3" fillId="11" borderId="1" xfId="0" applyFont="1" applyFill="1" applyBorder="1" applyAlignment="1" applyProtection="1">
      <alignment wrapText="1"/>
      <protection locked="0"/>
    </xf>
    <xf numFmtId="0" fontId="3" fillId="11" borderId="1" xfId="0" applyFont="1" applyFill="1" applyBorder="1" applyAlignment="1">
      <alignment wrapText="1"/>
    </xf>
    <xf numFmtId="0" fontId="3" fillId="11" borderId="1" xfId="0" applyFont="1" applyFill="1" applyBorder="1" applyAlignment="1" applyProtection="1">
      <alignment horizontal="center" wrapText="1"/>
      <protection locked="0"/>
    </xf>
    <xf numFmtId="0" fontId="0" fillId="2" borderId="6" xfId="0" applyFill="1" applyBorder="1" applyAlignment="1">
      <alignment wrapText="1"/>
    </xf>
    <xf numFmtId="0" fontId="22" fillId="2" borderId="0" xfId="0" applyFont="1" applyFill="1" applyAlignment="1">
      <alignment/>
    </xf>
    <xf numFmtId="0" fontId="22" fillId="2" borderId="0" xfId="0" applyFont="1" applyFill="1" applyBorder="1" applyAlignment="1">
      <alignment/>
    </xf>
    <xf numFmtId="0" fontId="24" fillId="2" borderId="0" xfId="0" applyFont="1" applyFill="1" applyAlignment="1">
      <alignment horizontal="left"/>
    </xf>
    <xf numFmtId="0" fontId="22" fillId="2" borderId="0" xfId="0" applyFont="1" applyFill="1" applyBorder="1" applyAlignment="1">
      <alignment/>
    </xf>
    <xf numFmtId="0" fontId="26" fillId="2" borderId="0" xfId="0" applyFont="1" applyFill="1" applyBorder="1" applyAlignment="1">
      <alignment/>
    </xf>
    <xf numFmtId="3" fontId="22" fillId="2" borderId="7" xfId="0" applyNumberFormat="1" applyFont="1" applyFill="1" applyBorder="1" applyAlignment="1">
      <alignment/>
    </xf>
    <xf numFmtId="9" fontId="22" fillId="2" borderId="8" xfId="21" applyFont="1" applyFill="1" applyBorder="1" applyAlignment="1">
      <alignment/>
    </xf>
    <xf numFmtId="3" fontId="22" fillId="2" borderId="8" xfId="0" applyNumberFormat="1" applyFont="1" applyFill="1" applyBorder="1" applyAlignment="1">
      <alignment/>
    </xf>
    <xf numFmtId="0" fontId="25" fillId="2" borderId="9" xfId="0" applyFont="1" applyFill="1" applyBorder="1" applyAlignment="1">
      <alignment horizontal="right"/>
    </xf>
    <xf numFmtId="3" fontId="25" fillId="2" borderId="9" xfId="0" applyNumberFormat="1" applyFont="1" applyFill="1" applyBorder="1" applyAlignment="1">
      <alignment horizontal="right"/>
    </xf>
    <xf numFmtId="3" fontId="25" fillId="2" borderId="9" xfId="0" applyNumberFormat="1" applyFont="1" applyFill="1" applyBorder="1" applyAlignment="1">
      <alignment/>
    </xf>
    <xf numFmtId="9" fontId="25" fillId="2" borderId="9" xfId="21" applyFont="1" applyFill="1" applyBorder="1" applyAlignment="1">
      <alignment/>
    </xf>
    <xf numFmtId="3" fontId="25" fillId="2" borderId="9" xfId="0" applyNumberFormat="1" applyFont="1" applyFill="1" applyBorder="1" applyAlignment="1">
      <alignment/>
    </xf>
    <xf numFmtId="0" fontId="21" fillId="12" borderId="10" xfId="0" applyFont="1" applyFill="1" applyBorder="1" applyAlignment="1">
      <alignment horizontal="left"/>
    </xf>
    <xf numFmtId="0" fontId="21" fillId="12" borderId="10" xfId="0" applyFont="1" applyFill="1" applyBorder="1" applyAlignment="1">
      <alignment horizontal="right"/>
    </xf>
    <xf numFmtId="0" fontId="21" fillId="12" borderId="11" xfId="0" applyFont="1" applyFill="1" applyBorder="1" applyAlignment="1">
      <alignment/>
    </xf>
    <xf numFmtId="0" fontId="22" fillId="2" borderId="5" xfId="0" applyFont="1" applyFill="1" applyBorder="1" applyAlignment="1">
      <alignment horizontal="left" indent="1"/>
    </xf>
    <xf numFmtId="0" fontId="22" fillId="2" borderId="1" xfId="0" applyFont="1" applyFill="1" applyBorder="1" applyAlignment="1">
      <alignment/>
    </xf>
    <xf numFmtId="3" fontId="22" fillId="2" borderId="1" xfId="0" applyNumberFormat="1" applyFont="1" applyFill="1" applyBorder="1" applyAlignment="1">
      <alignment/>
    </xf>
    <xf numFmtId="0" fontId="22" fillId="2" borderId="12" xfId="0" applyFont="1" applyFill="1" applyBorder="1" applyAlignment="1">
      <alignment horizontal="left" indent="1"/>
    </xf>
    <xf numFmtId="0" fontId="22" fillId="2" borderId="13" xfId="0" applyFont="1" applyFill="1" applyBorder="1" applyAlignment="1">
      <alignment/>
    </xf>
    <xf numFmtId="3" fontId="22" fillId="2" borderId="13" xfId="0" applyNumberFormat="1" applyFont="1" applyFill="1" applyBorder="1" applyAlignment="1">
      <alignment/>
    </xf>
    <xf numFmtId="0" fontId="21" fillId="12" borderId="14" xfId="0" applyFont="1" applyFill="1" applyBorder="1" applyAlignment="1">
      <alignment horizontal="left"/>
    </xf>
    <xf numFmtId="0" fontId="1" fillId="2" borderId="0" xfId="0" applyFont="1" applyFill="1" applyBorder="1" applyAlignment="1" applyProtection="1">
      <alignment wrapText="1"/>
      <protection locked="0"/>
    </xf>
    <xf numFmtId="0" fontId="0" fillId="2" borderId="12" xfId="0" applyFill="1" applyBorder="1" applyAlignment="1">
      <alignment wrapText="1"/>
    </xf>
    <xf numFmtId="0" fontId="1" fillId="2" borderId="0" xfId="0" applyFont="1" applyFill="1" applyBorder="1" applyAlignment="1">
      <alignment wrapText="1"/>
    </xf>
    <xf numFmtId="0" fontId="1" fillId="0" borderId="5" xfId="0" applyFont="1" applyFill="1" applyBorder="1" applyAlignment="1">
      <alignment wrapText="1"/>
    </xf>
    <xf numFmtId="0" fontId="0" fillId="2" borderId="4" xfId="0" applyFill="1" applyBorder="1" applyAlignment="1">
      <alignment wrapText="1"/>
    </xf>
    <xf numFmtId="0" fontId="0" fillId="2" borderId="5" xfId="0" applyFill="1" applyBorder="1" applyAlignment="1">
      <alignment wrapText="1"/>
    </xf>
    <xf numFmtId="0" fontId="1" fillId="2" borderId="1" xfId="0" applyFont="1" applyFill="1" applyBorder="1" applyAlignment="1">
      <alignment horizontal="center" vertical="center" wrapText="1"/>
    </xf>
    <xf numFmtId="0" fontId="0" fillId="2" borderId="1" xfId="0" applyFill="1" applyBorder="1" applyAlignment="1">
      <alignment horizontal="center" vertical="center" wrapText="1"/>
    </xf>
    <xf numFmtId="0" fontId="0" fillId="2" borderId="5" xfId="0" applyFill="1" applyBorder="1" applyAlignment="1">
      <alignment horizontal="left" vertical="center" wrapText="1"/>
    </xf>
    <xf numFmtId="0" fontId="20" fillId="2" borderId="0" xfId="0" applyFont="1" applyFill="1" applyBorder="1" applyAlignment="1">
      <alignment wrapText="1"/>
    </xf>
    <xf numFmtId="0" fontId="0" fillId="11" borderId="1" xfId="0" applyFont="1" applyFill="1" applyBorder="1" applyAlignment="1" applyProtection="1">
      <alignment horizontal="center" wrapText="1"/>
      <protection locked="0"/>
    </xf>
    <xf numFmtId="0" fontId="1" fillId="11" borderId="1" xfId="0" applyFont="1" applyFill="1" applyBorder="1" applyAlignment="1" applyProtection="1">
      <alignment wrapText="1"/>
      <protection locked="0"/>
    </xf>
    <xf numFmtId="0" fontId="22" fillId="2" borderId="0" xfId="0" applyFont="1" applyFill="1" applyAlignment="1">
      <alignment wrapText="1"/>
    </xf>
    <xf numFmtId="0" fontId="25" fillId="2" borderId="15" xfId="0" applyFont="1" applyFill="1" applyBorder="1" applyAlignment="1">
      <alignment horizontal="left" wrapText="1"/>
    </xf>
    <xf numFmtId="3" fontId="22" fillId="2" borderId="8" xfId="0" applyNumberFormat="1" applyFont="1" applyFill="1" applyBorder="1" applyAlignment="1">
      <alignment wrapText="1"/>
    </xf>
    <xf numFmtId="3" fontId="22" fillId="2" borderId="7" xfId="0" applyNumberFormat="1" applyFont="1" applyFill="1" applyBorder="1" applyAlignment="1">
      <alignment wrapText="1"/>
    </xf>
    <xf numFmtId="9" fontId="22" fillId="2" borderId="8" xfId="21" applyFont="1" applyFill="1" applyBorder="1" applyAlignment="1">
      <alignment wrapText="1"/>
    </xf>
    <xf numFmtId="0" fontId="25" fillId="2" borderId="9" xfId="0" applyFont="1" applyFill="1" applyBorder="1" applyAlignment="1">
      <alignment horizontal="right" wrapText="1"/>
    </xf>
    <xf numFmtId="3" fontId="25" fillId="2" borderId="9" xfId="0" applyNumberFormat="1" applyFont="1" applyFill="1" applyBorder="1" applyAlignment="1">
      <alignment horizontal="right" wrapText="1"/>
    </xf>
    <xf numFmtId="3" fontId="25" fillId="2" borderId="9" xfId="0" applyNumberFormat="1" applyFont="1" applyFill="1" applyBorder="1" applyAlignment="1">
      <alignment wrapText="1"/>
    </xf>
    <xf numFmtId="9" fontId="25" fillId="2" borderId="9" xfId="21" applyFont="1" applyFill="1" applyBorder="1" applyAlignment="1">
      <alignment wrapText="1"/>
    </xf>
    <xf numFmtId="0" fontId="26" fillId="2" borderId="0" xfId="0" applyFont="1" applyFill="1" applyBorder="1" applyAlignment="1">
      <alignment wrapText="1"/>
    </xf>
    <xf numFmtId="0" fontId="22" fillId="2" borderId="0" xfId="0" applyFont="1" applyFill="1" applyBorder="1" applyAlignment="1">
      <alignment wrapText="1"/>
    </xf>
    <xf numFmtId="0" fontId="0" fillId="11" borderId="5" xfId="0" applyFill="1" applyBorder="1" applyAlignment="1">
      <alignment wrapText="1"/>
    </xf>
    <xf numFmtId="0" fontId="0" fillId="11" borderId="1" xfId="0" applyFill="1" applyBorder="1" applyAlignment="1">
      <alignment horizontal="center" wrapText="1"/>
    </xf>
    <xf numFmtId="0" fontId="0" fillId="11" borderId="1" xfId="0" applyFill="1" applyBorder="1" applyAlignment="1">
      <alignment wrapText="1"/>
    </xf>
    <xf numFmtId="0" fontId="1" fillId="11" borderId="1" xfId="0" applyFont="1" applyFill="1" applyBorder="1" applyAlignment="1">
      <alignment horizontal="center" wrapText="1"/>
    </xf>
    <xf numFmtId="0" fontId="0" fillId="11" borderId="12" xfId="0" applyFill="1" applyBorder="1" applyAlignment="1">
      <alignment wrapText="1"/>
    </xf>
    <xf numFmtId="0" fontId="0" fillId="11" borderId="13" xfId="0" applyFill="1" applyBorder="1" applyAlignment="1">
      <alignment wrapText="1"/>
    </xf>
    <xf numFmtId="0" fontId="0" fillId="2" borderId="0" xfId="0" applyFill="1" applyBorder="1" applyAlignment="1">
      <alignment horizontal="center" vertical="center" wrapText="1"/>
    </xf>
    <xf numFmtId="0" fontId="1" fillId="2" borderId="0" xfId="0" applyFont="1" applyFill="1" applyBorder="1" applyAlignment="1">
      <alignment horizontal="center" wrapText="1"/>
    </xf>
    <xf numFmtId="0" fontId="1" fillId="2" borderId="0" xfId="0" applyFont="1" applyFill="1" applyBorder="1" applyAlignment="1">
      <alignment horizontal="center" vertical="center" wrapText="1"/>
    </xf>
    <xf numFmtId="0" fontId="0" fillId="2" borderId="0" xfId="0" applyFill="1" applyAlignment="1">
      <alignment horizontal="center" vertical="center" wrapText="1"/>
    </xf>
    <xf numFmtId="0" fontId="1" fillId="2" borderId="0" xfId="0" applyFont="1" applyFill="1" applyAlignment="1">
      <alignment horizontal="center" wrapText="1"/>
    </xf>
    <xf numFmtId="0" fontId="1" fillId="2" borderId="0" xfId="0" applyFont="1" applyFill="1" applyAlignment="1">
      <alignment horizontal="center" vertical="center" wrapText="1"/>
    </xf>
    <xf numFmtId="0" fontId="1" fillId="11" borderId="13" xfId="0" applyFont="1" applyFill="1" applyBorder="1" applyAlignment="1">
      <alignment horizontal="center" wrapText="1"/>
    </xf>
    <xf numFmtId="0" fontId="0" fillId="11" borderId="13" xfId="0" applyFill="1" applyBorder="1" applyAlignment="1">
      <alignment horizontal="center" wrapText="1"/>
    </xf>
    <xf numFmtId="0" fontId="0" fillId="11" borderId="5" xfId="0" applyFont="1" applyFill="1" applyBorder="1" applyAlignment="1" applyProtection="1">
      <alignment wrapText="1"/>
      <protection locked="0"/>
    </xf>
    <xf numFmtId="0" fontId="1" fillId="11" borderId="1" xfId="0" applyFont="1" applyFill="1" applyBorder="1" applyAlignment="1" applyProtection="1">
      <alignment horizontal="center" wrapText="1"/>
      <protection locked="0"/>
    </xf>
    <xf numFmtId="0" fontId="22" fillId="2" borderId="0" xfId="0" applyFont="1" applyFill="1" applyBorder="1" applyAlignment="1">
      <alignment horizontal="center" wrapText="1"/>
    </xf>
    <xf numFmtId="0" fontId="28" fillId="2" borderId="0" xfId="0" applyFont="1" applyFill="1" applyBorder="1" applyAlignment="1">
      <alignment wrapText="1"/>
    </xf>
    <xf numFmtId="0" fontId="28" fillId="2" borderId="0" xfId="0" applyFont="1" applyFill="1" applyBorder="1" applyAlignment="1">
      <alignment horizontal="center" wrapText="1"/>
    </xf>
    <xf numFmtId="0" fontId="25" fillId="2" borderId="1" xfId="0" applyFont="1" applyFill="1" applyBorder="1" applyAlignment="1">
      <alignment wrapText="1"/>
    </xf>
    <xf numFmtId="3" fontId="25" fillId="2" borderId="1" xfId="0" applyNumberFormat="1" applyFont="1" applyFill="1" applyBorder="1" applyAlignment="1">
      <alignment horizontal="right" wrapText="1"/>
    </xf>
    <xf numFmtId="3" fontId="22" fillId="2" borderId="1" xfId="0" applyNumberFormat="1" applyFont="1" applyFill="1" applyBorder="1" applyAlignment="1">
      <alignment wrapText="1"/>
    </xf>
    <xf numFmtId="0" fontId="25" fillId="2" borderId="1" xfId="0" applyFont="1" applyFill="1" applyBorder="1" applyAlignment="1">
      <alignment horizontal="right" wrapText="1"/>
    </xf>
    <xf numFmtId="0" fontId="21" fillId="12" borderId="14" xfId="0" applyFont="1" applyFill="1" applyBorder="1" applyAlignment="1">
      <alignment horizontal="left" vertical="center" wrapText="1"/>
    </xf>
    <xf numFmtId="0" fontId="21" fillId="12" borderId="10" xfId="0" applyFont="1" applyFill="1" applyBorder="1" applyAlignment="1">
      <alignment horizontal="center" vertical="center" wrapText="1"/>
    </xf>
    <xf numFmtId="0" fontId="21" fillId="12" borderId="10" xfId="0" applyFont="1" applyFill="1" applyBorder="1" applyAlignment="1">
      <alignment horizontal="right" wrapText="1"/>
    </xf>
    <xf numFmtId="0" fontId="21" fillId="12" borderId="11" xfId="0" applyFont="1" applyFill="1" applyBorder="1" applyAlignment="1">
      <alignment horizontal="right" wrapText="1"/>
    </xf>
    <xf numFmtId="0" fontId="21" fillId="2" borderId="0" xfId="0" applyFont="1" applyFill="1" applyBorder="1" applyAlignment="1">
      <alignment horizontal="center" wrapText="1"/>
    </xf>
    <xf numFmtId="0" fontId="0" fillId="2" borderId="16" xfId="0" applyFill="1" applyBorder="1" applyAlignment="1">
      <alignment wrapText="1"/>
    </xf>
    <xf numFmtId="0" fontId="0" fillId="2" borderId="17" xfId="0" applyFill="1" applyBorder="1" applyAlignment="1">
      <alignment horizontal="center" vertical="center" wrapText="1"/>
    </xf>
    <xf numFmtId="0" fontId="0" fillId="2" borderId="17" xfId="0" applyFill="1" applyBorder="1" applyAlignment="1">
      <alignment wrapText="1"/>
    </xf>
    <xf numFmtId="0" fontId="0" fillId="2" borderId="6" xfId="0" applyFill="1" applyBorder="1" applyAlignment="1">
      <alignment horizontal="center" vertical="center" wrapText="1"/>
    </xf>
    <xf numFmtId="0" fontId="0" fillId="2" borderId="18" xfId="0" applyFill="1" applyBorder="1" applyAlignment="1">
      <alignment wrapText="1"/>
    </xf>
    <xf numFmtId="0" fontId="0" fillId="2" borderId="19" xfId="0" applyFill="1" applyBorder="1" applyAlignment="1">
      <alignment horizontal="center" vertical="center" wrapText="1"/>
    </xf>
    <xf numFmtId="0" fontId="0" fillId="2" borderId="19" xfId="0" applyFill="1" applyBorder="1" applyAlignment="1">
      <alignment wrapText="1"/>
    </xf>
    <xf numFmtId="0" fontId="22" fillId="2" borderId="1" xfId="0" applyFont="1" applyFill="1" applyBorder="1" applyAlignment="1">
      <alignment horizontal="center" vertical="center" wrapText="1"/>
    </xf>
    <xf numFmtId="0" fontId="0" fillId="2" borderId="13" xfId="0" applyFill="1" applyBorder="1" applyAlignment="1">
      <alignment horizontal="center" vertical="center" wrapText="1"/>
    </xf>
    <xf numFmtId="0" fontId="0" fillId="2" borderId="13" xfId="0" applyFill="1" applyBorder="1" applyAlignment="1">
      <alignment wrapText="1"/>
    </xf>
    <xf numFmtId="0" fontId="0" fillId="2" borderId="20" xfId="0" applyFill="1" applyBorder="1" applyAlignment="1">
      <alignment wrapText="1"/>
    </xf>
    <xf numFmtId="3" fontId="0" fillId="2" borderId="1" xfId="0" applyNumberFormat="1" applyFill="1" applyBorder="1" applyAlignment="1">
      <alignment wrapText="1"/>
    </xf>
    <xf numFmtId="0" fontId="1" fillId="0" borderId="1" xfId="0" applyFont="1" applyFill="1" applyBorder="1" applyAlignment="1">
      <alignment vertical="center" wrapText="1"/>
    </xf>
    <xf numFmtId="0" fontId="0" fillId="2" borderId="21" xfId="0" applyFill="1" applyBorder="1" applyAlignment="1">
      <alignment wrapText="1"/>
    </xf>
    <xf numFmtId="0" fontId="0" fillId="2" borderId="22" xfId="0" applyFill="1" applyBorder="1" applyAlignment="1">
      <alignment horizontal="center" vertical="center" wrapText="1"/>
    </xf>
    <xf numFmtId="0" fontId="0" fillId="2" borderId="22" xfId="0" applyFill="1" applyBorder="1" applyAlignment="1">
      <alignment wrapText="1"/>
    </xf>
    <xf numFmtId="0" fontId="0" fillId="2" borderId="12" xfId="0" applyFill="1" applyBorder="1" applyAlignment="1">
      <alignment horizontal="left" vertical="center" wrapText="1"/>
    </xf>
    <xf numFmtId="0" fontId="0" fillId="0" borderId="0" xfId="0" applyAlignment="1">
      <alignment wrapText="1"/>
    </xf>
    <xf numFmtId="49" fontId="22" fillId="2" borderId="4" xfId="0" applyNumberFormat="1" applyFont="1" applyFill="1" applyBorder="1" applyAlignment="1">
      <alignment/>
    </xf>
    <xf numFmtId="49" fontId="22" fillId="2" borderId="20" xfId="0" applyNumberFormat="1" applyFont="1" applyFill="1" applyBorder="1" applyAlignment="1">
      <alignment/>
    </xf>
    <xf numFmtId="0" fontId="25" fillId="8" borderId="1" xfId="0" applyFont="1" applyFill="1" applyBorder="1" applyAlignment="1">
      <alignment horizontal="center" vertical="center"/>
    </xf>
    <xf numFmtId="0" fontId="25" fillId="8" borderId="23" xfId="0" applyFont="1" applyFill="1" applyBorder="1" applyAlignment="1">
      <alignment horizontal="center" vertical="center"/>
    </xf>
    <xf numFmtId="0" fontId="25" fillId="8" borderId="1" xfId="0" applyFont="1" applyFill="1" applyBorder="1" applyAlignment="1">
      <alignment horizontal="center" vertical="center" wrapText="1"/>
    </xf>
    <xf numFmtId="0" fontId="22" fillId="2" borderId="1" xfId="0" applyFont="1" applyFill="1" applyBorder="1" applyAlignment="1">
      <alignment horizontal="right" vertical="center" wrapText="1"/>
    </xf>
    <xf numFmtId="168" fontId="22" fillId="2" borderId="1" xfId="0" applyNumberFormat="1" applyFont="1" applyFill="1" applyBorder="1" applyAlignment="1">
      <alignment horizontal="right" vertical="center" wrapText="1"/>
    </xf>
    <xf numFmtId="9" fontId="22" fillId="2" borderId="1" xfId="21" applyFont="1" applyFill="1" applyBorder="1" applyAlignment="1">
      <alignment wrapText="1"/>
    </xf>
    <xf numFmtId="3" fontId="25" fillId="2" borderId="1" xfId="0" applyNumberFormat="1" applyFont="1" applyFill="1" applyBorder="1" applyAlignment="1">
      <alignment wrapText="1"/>
    </xf>
    <xf numFmtId="9" fontId="25" fillId="2" borderId="1" xfId="21" applyFont="1" applyFill="1" applyBorder="1" applyAlignment="1">
      <alignment wrapText="1"/>
    </xf>
    <xf numFmtId="0" fontId="25" fillId="8" borderId="23" xfId="0" applyFont="1" applyFill="1" applyBorder="1" applyAlignment="1">
      <alignment horizontal="center" vertical="center" wrapText="1"/>
    </xf>
    <xf numFmtId="0" fontId="0" fillId="0" borderId="1" xfId="0" applyFill="1" applyBorder="1" applyAlignment="1">
      <alignment wrapText="1"/>
    </xf>
    <xf numFmtId="0" fontId="0" fillId="0" borderId="0" xfId="0" applyBorder="1" applyAlignment="1">
      <alignment wrapText="1"/>
    </xf>
    <xf numFmtId="9" fontId="22" fillId="2" borderId="1" xfId="0" applyNumberFormat="1" applyFont="1" applyFill="1" applyBorder="1" applyAlignment="1">
      <alignment wrapText="1"/>
    </xf>
    <xf numFmtId="9" fontId="25" fillId="2" borderId="1" xfId="0" applyNumberFormat="1" applyFont="1" applyFill="1" applyBorder="1" applyAlignment="1">
      <alignment horizontal="right" wrapText="1"/>
    </xf>
    <xf numFmtId="0" fontId="22" fillId="2" borderId="19" xfId="0" applyFont="1" applyFill="1" applyBorder="1" applyAlignment="1">
      <alignment horizontal="right" vertical="center" wrapText="1"/>
    </xf>
    <xf numFmtId="0" fontId="22" fillId="2" borderId="1" xfId="0" applyFont="1" applyFill="1" applyBorder="1" applyAlignment="1">
      <alignment wrapText="1"/>
    </xf>
    <xf numFmtId="9" fontId="25" fillId="2" borderId="1" xfId="0" applyNumberFormat="1" applyFont="1" applyFill="1" applyBorder="1" applyAlignment="1">
      <alignment wrapText="1"/>
    </xf>
    <xf numFmtId="9" fontId="22" fillId="2" borderId="19" xfId="0" applyNumberFormat="1" applyFont="1" applyFill="1" applyBorder="1" applyAlignment="1">
      <alignment horizontal="right" vertical="center" wrapText="1"/>
    </xf>
    <xf numFmtId="9" fontId="22" fillId="2" borderId="7" xfId="0" applyNumberFormat="1" applyFont="1" applyFill="1" applyBorder="1" applyAlignment="1">
      <alignment/>
    </xf>
    <xf numFmtId="9" fontId="25" fillId="2" borderId="9" xfId="0" applyNumberFormat="1" applyFont="1" applyFill="1" applyBorder="1" applyAlignment="1">
      <alignment horizontal="right"/>
    </xf>
    <xf numFmtId="0" fontId="25" fillId="8" borderId="24" xfId="0" applyFont="1" applyFill="1" applyBorder="1" applyAlignment="1">
      <alignment horizontal="center" vertical="center"/>
    </xf>
    <xf numFmtId="9" fontId="22" fillId="2" borderId="15" xfId="21" applyFont="1" applyFill="1" applyBorder="1" applyAlignment="1">
      <alignment/>
    </xf>
    <xf numFmtId="9" fontId="25" fillId="2" borderId="25" xfId="21" applyFont="1" applyFill="1" applyBorder="1" applyAlignment="1">
      <alignment/>
    </xf>
    <xf numFmtId="9" fontId="22" fillId="2" borderId="1" xfId="0" applyNumberFormat="1" applyFont="1" applyFill="1" applyBorder="1" applyAlignment="1">
      <alignment/>
    </xf>
    <xf numFmtId="9" fontId="25" fillId="2" borderId="1" xfId="0" applyNumberFormat="1" applyFont="1" applyFill="1" applyBorder="1" applyAlignment="1">
      <alignment/>
    </xf>
    <xf numFmtId="0" fontId="25" fillId="8" borderId="1" xfId="0" applyFont="1" applyFill="1" applyBorder="1" applyAlignment="1">
      <alignment horizontal="center"/>
    </xf>
    <xf numFmtId="0" fontId="25" fillId="8" borderId="1" xfId="0" applyFont="1" applyFill="1" applyBorder="1" applyAlignment="1">
      <alignment horizontal="center" wrapText="1"/>
    </xf>
    <xf numFmtId="0" fontId="1" fillId="8" borderId="1" xfId="0" applyFont="1" applyFill="1" applyBorder="1" applyAlignment="1">
      <alignment horizontal="center" wrapText="1"/>
    </xf>
    <xf numFmtId="9" fontId="22" fillId="2" borderId="7" xfId="0" applyNumberFormat="1" applyFont="1" applyFill="1" applyBorder="1" applyAlignment="1">
      <alignment wrapText="1"/>
    </xf>
    <xf numFmtId="9" fontId="25" fillId="2" borderId="9" xfId="0" applyNumberFormat="1" applyFont="1" applyFill="1" applyBorder="1" applyAlignment="1">
      <alignment horizontal="right" wrapText="1"/>
    </xf>
    <xf numFmtId="0" fontId="25" fillId="8" borderId="24" xfId="0" applyFont="1" applyFill="1" applyBorder="1" applyAlignment="1">
      <alignment horizontal="center" vertical="center" wrapText="1"/>
    </xf>
    <xf numFmtId="9" fontId="22" fillId="2" borderId="15" xfId="21" applyFont="1" applyFill="1" applyBorder="1" applyAlignment="1">
      <alignment wrapText="1"/>
    </xf>
    <xf numFmtId="9" fontId="25" fillId="2" borderId="25" xfId="21" applyFont="1" applyFill="1" applyBorder="1" applyAlignment="1">
      <alignment wrapText="1"/>
    </xf>
    <xf numFmtId="0" fontId="0" fillId="11" borderId="1" xfId="0" applyFont="1" applyFill="1" applyBorder="1" applyAlignment="1">
      <alignment horizontal="center" wrapText="1"/>
    </xf>
    <xf numFmtId="0" fontId="0" fillId="2" borderId="0" xfId="0" applyFont="1" applyFill="1" applyBorder="1" applyAlignment="1">
      <alignment wrapText="1"/>
    </xf>
    <xf numFmtId="0" fontId="0" fillId="0" borderId="1" xfId="0" applyBorder="1" applyAlignment="1">
      <alignment wrapText="1"/>
    </xf>
    <xf numFmtId="0" fontId="0" fillId="2" borderId="21" xfId="0" applyFill="1" applyBorder="1" applyAlignment="1">
      <alignment horizontal="left" vertical="center" wrapText="1"/>
    </xf>
    <xf numFmtId="0" fontId="0" fillId="2" borderId="26" xfId="0" applyFont="1" applyFill="1" applyBorder="1" applyAlignment="1">
      <alignment wrapText="1"/>
    </xf>
    <xf numFmtId="0" fontId="0" fillId="2" borderId="26" xfId="0" applyFill="1" applyBorder="1" applyAlignment="1">
      <alignment wrapText="1"/>
    </xf>
    <xf numFmtId="0" fontId="22" fillId="2" borderId="5" xfId="0" applyFont="1" applyFill="1" applyBorder="1" applyAlignment="1">
      <alignment horizontal="left" vertical="center" wrapText="1"/>
    </xf>
    <xf numFmtId="0" fontId="0" fillId="2" borderId="10" xfId="0" applyFill="1" applyBorder="1" applyAlignment="1">
      <alignment wrapText="1"/>
    </xf>
    <xf numFmtId="0" fontId="0" fillId="2" borderId="10" xfId="0" applyFill="1" applyBorder="1" applyAlignment="1">
      <alignment horizontal="center" vertical="center" wrapText="1"/>
    </xf>
    <xf numFmtId="0" fontId="0" fillId="0" borderId="12" xfId="0" applyBorder="1" applyAlignment="1">
      <alignment/>
    </xf>
    <xf numFmtId="0" fontId="0" fillId="2" borderId="27" xfId="0" applyFont="1" applyFill="1" applyBorder="1" applyAlignment="1">
      <alignment wrapText="1"/>
    </xf>
    <xf numFmtId="0" fontId="0" fillId="2" borderId="0" xfId="0" applyFont="1" applyFill="1" applyBorder="1" applyAlignment="1">
      <alignment wrapText="1"/>
    </xf>
    <xf numFmtId="0" fontId="0" fillId="0" borderId="1" xfId="0" applyFont="1" applyBorder="1" applyAlignment="1">
      <alignment wrapText="1"/>
    </xf>
    <xf numFmtId="0" fontId="0" fillId="2" borderId="28" xfId="0" applyFill="1" applyBorder="1" applyAlignment="1">
      <alignment wrapText="1"/>
    </xf>
    <xf numFmtId="0" fontId="0" fillId="2" borderId="24" xfId="0" applyFill="1" applyBorder="1" applyAlignment="1">
      <alignment wrapText="1"/>
    </xf>
    <xf numFmtId="0" fontId="0" fillId="2" borderId="29" xfId="0" applyFill="1" applyBorder="1" applyAlignment="1">
      <alignment wrapText="1"/>
    </xf>
    <xf numFmtId="0" fontId="21" fillId="12" borderId="30" xfId="0" applyFont="1" applyFill="1" applyBorder="1" applyAlignment="1">
      <alignment horizontal="center" wrapText="1"/>
    </xf>
    <xf numFmtId="0" fontId="0" fillId="2" borderId="31" xfId="0" applyFill="1" applyBorder="1" applyAlignment="1">
      <alignment wrapText="1"/>
    </xf>
    <xf numFmtId="0" fontId="1" fillId="2" borderId="20" xfId="0" applyFont="1" applyFill="1" applyBorder="1" applyAlignment="1">
      <alignment wrapText="1"/>
    </xf>
    <xf numFmtId="0" fontId="1" fillId="2" borderId="4" xfId="0" applyFont="1" applyFill="1" applyBorder="1" applyAlignment="1">
      <alignment wrapText="1"/>
    </xf>
    <xf numFmtId="0" fontId="21" fillId="12" borderId="32" xfId="0" applyFont="1" applyFill="1" applyBorder="1" applyAlignment="1">
      <alignment horizontal="right" wrapText="1"/>
    </xf>
    <xf numFmtId="0" fontId="25" fillId="2" borderId="24" xfId="0" applyFont="1" applyFill="1" applyBorder="1" applyAlignment="1">
      <alignment horizontal="right" wrapText="1"/>
    </xf>
    <xf numFmtId="0" fontId="0" fillId="2" borderId="33" xfId="0" applyFill="1" applyBorder="1" applyAlignment="1">
      <alignment wrapText="1"/>
    </xf>
    <xf numFmtId="0" fontId="21" fillId="12" borderId="34" xfId="0" applyFont="1" applyFill="1" applyBorder="1" applyAlignment="1">
      <alignment horizontal="center" wrapText="1"/>
    </xf>
    <xf numFmtId="0" fontId="0" fillId="2" borderId="30" xfId="0" applyFill="1" applyBorder="1" applyAlignment="1">
      <alignment wrapText="1"/>
    </xf>
    <xf numFmtId="0" fontId="0" fillId="0" borderId="24" xfId="0" applyFont="1" applyBorder="1" applyAlignment="1">
      <alignment wrapText="1"/>
    </xf>
    <xf numFmtId="0" fontId="0" fillId="0" borderId="24" xfId="0" applyBorder="1" applyAlignment="1">
      <alignment wrapText="1"/>
    </xf>
    <xf numFmtId="0" fontId="0" fillId="2" borderId="4" xfId="0" applyFont="1" applyFill="1" applyBorder="1" applyAlignment="1">
      <alignment wrapText="1"/>
    </xf>
    <xf numFmtId="0" fontId="21" fillId="12" borderId="11" xfId="0" applyFont="1" applyFill="1" applyBorder="1" applyAlignment="1">
      <alignment horizontal="center" wrapText="1"/>
    </xf>
    <xf numFmtId="0" fontId="0" fillId="2" borderId="35" xfId="0" applyFill="1" applyBorder="1" applyAlignment="1">
      <alignment wrapText="1"/>
    </xf>
    <xf numFmtId="0" fontId="21" fillId="12" borderId="36" xfId="0" applyFont="1" applyFill="1" applyBorder="1" applyAlignment="1">
      <alignment horizontal="right" wrapText="1"/>
    </xf>
    <xf numFmtId="0" fontId="1" fillId="2" borderId="37" xfId="0" applyFont="1" applyFill="1" applyBorder="1" applyAlignment="1">
      <alignment wrapText="1"/>
    </xf>
    <xf numFmtId="0" fontId="22" fillId="2" borderId="1" xfId="0" applyFont="1" applyFill="1" applyBorder="1" applyAlignment="1">
      <alignment horizontal="right" wrapText="1"/>
    </xf>
    <xf numFmtId="0" fontId="25" fillId="2" borderId="4" xfId="0" applyFont="1" applyFill="1" applyBorder="1" applyAlignment="1">
      <alignment horizontal="center" wrapText="1"/>
    </xf>
    <xf numFmtId="0" fontId="25" fillId="2" borderId="0" xfId="0" applyFont="1" applyFill="1" applyBorder="1" applyAlignment="1">
      <alignment horizontal="center" wrapText="1"/>
    </xf>
    <xf numFmtId="0" fontId="0" fillId="2" borderId="26" xfId="0" applyFill="1" applyBorder="1" applyAlignment="1">
      <alignment horizontal="left" vertical="center" wrapText="1"/>
    </xf>
    <xf numFmtId="0" fontId="1" fillId="2" borderId="38" xfId="0" applyFont="1" applyFill="1" applyBorder="1" applyAlignment="1">
      <alignment wrapText="1"/>
    </xf>
    <xf numFmtId="0" fontId="5" fillId="11" borderId="24" xfId="0" applyFont="1" applyFill="1" applyBorder="1" applyAlignment="1" applyProtection="1">
      <alignment horizontal="center" vertical="center" wrapText="1"/>
      <protection locked="0"/>
    </xf>
    <xf numFmtId="0" fontId="3" fillId="11" borderId="24" xfId="0" applyFont="1" applyFill="1" applyBorder="1" applyAlignment="1" applyProtection="1">
      <alignment horizontal="center" vertical="center" wrapText="1"/>
      <protection locked="0"/>
    </xf>
    <xf numFmtId="0" fontId="1" fillId="11" borderId="24" xfId="0" applyFont="1" applyFill="1" applyBorder="1" applyAlignment="1">
      <alignment horizontal="center" vertical="center" wrapText="1"/>
    </xf>
    <xf numFmtId="0" fontId="0" fillId="11" borderId="24" xfId="0" applyFont="1" applyFill="1" applyBorder="1" applyAlignment="1">
      <alignment horizontal="center" vertical="center" wrapText="1"/>
    </xf>
    <xf numFmtId="0" fontId="1" fillId="11" borderId="24" xfId="0" applyFont="1" applyFill="1" applyBorder="1" applyAlignment="1">
      <alignment horizontal="center" wrapText="1"/>
    </xf>
    <xf numFmtId="0" fontId="1" fillId="11" borderId="24" xfId="0" applyFont="1" applyFill="1" applyBorder="1" applyAlignment="1" applyProtection="1">
      <alignment wrapText="1"/>
      <protection locked="0"/>
    </xf>
    <xf numFmtId="0" fontId="0" fillId="12" borderId="30" xfId="0" applyFill="1" applyBorder="1" applyAlignment="1">
      <alignment wrapText="1"/>
    </xf>
    <xf numFmtId="0" fontId="1" fillId="2" borderId="1" xfId="0" applyFont="1" applyFill="1" applyBorder="1" applyAlignment="1">
      <alignment wrapText="1"/>
    </xf>
    <xf numFmtId="0" fontId="1" fillId="2" borderId="4" xfId="0" applyFont="1" applyFill="1" applyBorder="1" applyAlignment="1">
      <alignment horizontal="center" wrapText="1"/>
    </xf>
    <xf numFmtId="0" fontId="1" fillId="2" borderId="37" xfId="0" applyFont="1" applyFill="1" applyBorder="1" applyAlignment="1">
      <alignment horizontal="center" wrapText="1"/>
    </xf>
    <xf numFmtId="0" fontId="0" fillId="2" borderId="13" xfId="0" applyFill="1" applyBorder="1" applyAlignment="1">
      <alignment horizontal="center" wrapText="1"/>
    </xf>
    <xf numFmtId="0" fontId="0" fillId="2" borderId="0" xfId="0" applyFont="1" applyFill="1" applyBorder="1" applyAlignment="1">
      <alignment wrapText="1"/>
    </xf>
    <xf numFmtId="0" fontId="0" fillId="11" borderId="18" xfId="0" applyFill="1" applyBorder="1" applyAlignment="1">
      <alignment wrapText="1"/>
    </xf>
    <xf numFmtId="0" fontId="0" fillId="11" borderId="19" xfId="0" applyFill="1" applyBorder="1" applyAlignment="1">
      <alignment horizontal="center" wrapText="1"/>
    </xf>
    <xf numFmtId="0" fontId="3" fillId="11" borderId="19" xfId="0" applyFont="1" applyFill="1" applyBorder="1" applyAlignment="1">
      <alignment wrapText="1"/>
    </xf>
    <xf numFmtId="0" fontId="0" fillId="11" borderId="19" xfId="0" applyFont="1" applyFill="1" applyBorder="1" applyAlignment="1">
      <alignment horizontal="center" wrapText="1"/>
    </xf>
    <xf numFmtId="0" fontId="1" fillId="11" borderId="28" xfId="0" applyFont="1" applyFill="1" applyBorder="1" applyAlignment="1">
      <alignment horizontal="center" vertical="center" wrapText="1"/>
    </xf>
    <xf numFmtId="0" fontId="1" fillId="11" borderId="1" xfId="0" applyFont="1" applyFill="1" applyBorder="1" applyAlignment="1">
      <alignment horizontal="center" vertical="center" wrapText="1"/>
    </xf>
    <xf numFmtId="0" fontId="1" fillId="11" borderId="13" xfId="0" applyFont="1" applyFill="1" applyBorder="1" applyAlignment="1">
      <alignment horizontal="center" vertical="center" wrapText="1"/>
    </xf>
    <xf numFmtId="0" fontId="5" fillId="11" borderId="4" xfId="0" applyFont="1" applyFill="1" applyBorder="1" applyAlignment="1" applyProtection="1">
      <alignment horizontal="left" vertical="center" wrapText="1"/>
      <protection locked="0"/>
    </xf>
    <xf numFmtId="0" fontId="1" fillId="11" borderId="4" xfId="0" applyFont="1" applyFill="1" applyBorder="1" applyAlignment="1" applyProtection="1">
      <alignment horizontal="left" wrapText="1"/>
      <protection locked="0"/>
    </xf>
    <xf numFmtId="0" fontId="1" fillId="11" borderId="4" xfId="0" applyFont="1" applyFill="1" applyBorder="1" applyAlignment="1">
      <alignment horizontal="left" wrapText="1"/>
    </xf>
    <xf numFmtId="0" fontId="1" fillId="11" borderId="37" xfId="0" applyFont="1" applyFill="1" applyBorder="1" applyAlignment="1">
      <alignment horizontal="left" wrapText="1"/>
    </xf>
    <xf numFmtId="0" fontId="1" fillId="11" borderId="20" xfId="0" applyFont="1" applyFill="1" applyBorder="1" applyAlignment="1">
      <alignment horizontal="left" wrapText="1"/>
    </xf>
    <xf numFmtId="0" fontId="1" fillId="11" borderId="24" xfId="0" applyFont="1" applyFill="1" applyBorder="1" applyAlignment="1" applyProtection="1">
      <alignment horizontal="center" wrapText="1"/>
      <protection locked="0"/>
    </xf>
    <xf numFmtId="0" fontId="0" fillId="0" borderId="5" xfId="0" applyFont="1" applyFill="1" applyBorder="1" applyAlignment="1">
      <alignment horizontal="left" vertical="center" wrapText="1"/>
    </xf>
    <xf numFmtId="0" fontId="0" fillId="0" borderId="1" xfId="0" applyFont="1" applyFill="1" applyBorder="1" applyAlignment="1">
      <alignment horizontal="center" vertical="center" wrapText="1"/>
    </xf>
    <xf numFmtId="0" fontId="0" fillId="0" borderId="1" xfId="0" applyFont="1" applyFill="1" applyBorder="1" applyAlignment="1">
      <alignment wrapText="1"/>
    </xf>
    <xf numFmtId="0" fontId="1" fillId="0" borderId="1" xfId="0" applyFont="1" applyFill="1" applyBorder="1" applyAlignment="1">
      <alignment horizontal="center" wrapText="1"/>
    </xf>
    <xf numFmtId="0" fontId="1" fillId="0" borderId="4" xfId="0" applyFont="1" applyFill="1" applyBorder="1" applyAlignment="1">
      <alignment wrapText="1"/>
    </xf>
    <xf numFmtId="0" fontId="0" fillId="0" borderId="1" xfId="0" applyFont="1" applyBorder="1" applyAlignment="1">
      <alignment/>
    </xf>
    <xf numFmtId="0" fontId="0" fillId="2" borderId="1" xfId="0" applyFont="1" applyFill="1" applyBorder="1" applyAlignment="1" applyProtection="1">
      <alignment/>
      <protection locked="0"/>
    </xf>
    <xf numFmtId="0" fontId="1" fillId="11" borderId="4" xfId="0" applyFont="1" applyFill="1" applyBorder="1" applyAlignment="1" applyProtection="1">
      <alignment horizontal="left" vertical="center" wrapText="1"/>
      <protection locked="0"/>
    </xf>
    <xf numFmtId="0" fontId="0" fillId="11" borderId="1" xfId="0" applyFont="1" applyFill="1" applyBorder="1" applyAlignment="1">
      <alignment/>
    </xf>
    <xf numFmtId="0" fontId="0" fillId="2" borderId="39" xfId="0" applyFill="1" applyBorder="1" applyAlignment="1">
      <alignment wrapText="1"/>
    </xf>
    <xf numFmtId="0" fontId="0" fillId="11" borderId="1" xfId="0" applyFill="1" applyBorder="1" applyAlignment="1">
      <alignment horizontal="center" vertical="center" wrapText="1"/>
    </xf>
    <xf numFmtId="0" fontId="0" fillId="11" borderId="0" xfId="0" applyFill="1" applyBorder="1" applyAlignment="1">
      <alignment wrapText="1"/>
    </xf>
    <xf numFmtId="0" fontId="0" fillId="11" borderId="24" xfId="0" applyFill="1" applyBorder="1" applyAlignment="1">
      <alignment wrapText="1"/>
    </xf>
    <xf numFmtId="0" fontId="5" fillId="11" borderId="40" xfId="0" applyFont="1" applyFill="1" applyBorder="1" applyAlignment="1" applyProtection="1">
      <alignment wrapText="1"/>
      <protection locked="0"/>
    </xf>
    <xf numFmtId="0" fontId="14" fillId="10" borderId="1" xfId="0" applyFont="1" applyFill="1" applyBorder="1" applyAlignment="1">
      <alignment/>
    </xf>
    <xf numFmtId="0" fontId="1" fillId="2" borderId="0" xfId="0" applyFont="1" applyFill="1" applyBorder="1" applyAlignment="1" applyProtection="1">
      <alignment horizontal="center"/>
      <protection locked="0"/>
    </xf>
    <xf numFmtId="0" fontId="0" fillId="2" borderId="0" xfId="0" applyFill="1" applyBorder="1" applyAlignment="1">
      <alignment/>
    </xf>
    <xf numFmtId="0" fontId="3" fillId="2" borderId="0" xfId="0" applyFont="1" applyFill="1" applyBorder="1" applyAlignment="1">
      <alignment horizontal="left" indent="1"/>
    </xf>
    <xf numFmtId="0" fontId="3" fillId="2" borderId="0" xfId="0" applyFont="1" applyFill="1" applyBorder="1" applyAlignment="1">
      <alignment/>
    </xf>
    <xf numFmtId="0" fontId="3" fillId="2" borderId="0" xfId="0" applyFont="1" applyFill="1" applyBorder="1" applyAlignment="1">
      <alignment horizontal="left" indent="4"/>
    </xf>
    <xf numFmtId="0" fontId="31" fillId="2" borderId="0" xfId="0" applyFont="1" applyFill="1" applyBorder="1" applyAlignment="1">
      <alignment horizontal="left" indent="6"/>
    </xf>
    <xf numFmtId="0" fontId="0" fillId="2" borderId="0" xfId="0" applyFill="1" applyAlignment="1">
      <alignment/>
    </xf>
    <xf numFmtId="0" fontId="0" fillId="2" borderId="0" xfId="0" applyFill="1" applyBorder="1" applyAlignment="1">
      <alignment/>
    </xf>
    <xf numFmtId="0" fontId="3" fillId="2" borderId="0" xfId="0" applyFont="1" applyFill="1" applyAlignment="1">
      <alignment horizontal="left"/>
    </xf>
    <xf numFmtId="0" fontId="3" fillId="2" borderId="0" xfId="0" applyFont="1" applyFill="1" applyBorder="1" applyAlignment="1">
      <alignment horizontal="left" vertical="top" wrapText="1" indent="5"/>
    </xf>
    <xf numFmtId="0" fontId="4" fillId="2" borderId="0" xfId="20" applyFill="1" applyBorder="1" applyAlignment="1">
      <alignment horizontal="left" vertical="top" wrapText="1" indent="4"/>
    </xf>
    <xf numFmtId="0" fontId="3" fillId="2" borderId="0" xfId="0" applyFont="1" applyFill="1" applyBorder="1" applyAlignment="1">
      <alignment vertical="top" wrapText="1"/>
    </xf>
    <xf numFmtId="0" fontId="5" fillId="2" borderId="0" xfId="0" applyFont="1" applyFill="1" applyBorder="1" applyAlignment="1">
      <alignment horizontal="left" vertical="top" wrapText="1" indent="4"/>
    </xf>
    <xf numFmtId="0" fontId="31" fillId="2" borderId="0" xfId="0" applyFont="1" applyFill="1" applyBorder="1" applyAlignment="1">
      <alignment horizontal="left" vertical="top" wrapText="1" indent="6"/>
    </xf>
    <xf numFmtId="0" fontId="33" fillId="2" borderId="0" xfId="0" applyFont="1" applyFill="1" applyBorder="1" applyAlignment="1">
      <alignment horizontal="left" vertical="top" wrapText="1" indent="10"/>
    </xf>
    <xf numFmtId="0" fontId="33" fillId="2" borderId="0" xfId="0" applyFont="1" applyFill="1" applyBorder="1" applyAlignment="1">
      <alignment horizontal="left" indent="10"/>
    </xf>
    <xf numFmtId="0" fontId="25" fillId="8" borderId="41" xfId="0" applyFont="1" applyFill="1" applyBorder="1" applyAlignment="1">
      <alignment horizontal="center" vertical="center" wrapText="1"/>
    </xf>
    <xf numFmtId="0" fontId="1" fillId="8" borderId="3" xfId="0" applyFont="1" applyFill="1" applyBorder="1" applyAlignment="1">
      <alignment horizontal="center" vertical="center" wrapText="1"/>
    </xf>
    <xf numFmtId="0" fontId="7" fillId="2" borderId="0" xfId="0" applyFont="1" applyFill="1" applyAlignment="1">
      <alignment/>
    </xf>
    <xf numFmtId="0" fontId="10" fillId="2" borderId="0" xfId="0" applyFont="1" applyFill="1" applyAlignment="1">
      <alignment/>
    </xf>
    <xf numFmtId="0" fontId="3" fillId="2" borderId="0" xfId="0" applyFont="1" applyFill="1" applyAlignment="1">
      <alignment/>
    </xf>
    <xf numFmtId="0" fontId="11" fillId="2" borderId="0" xfId="0" applyFont="1" applyFill="1" applyAlignment="1">
      <alignment/>
    </xf>
    <xf numFmtId="0" fontId="3" fillId="2" borderId="0" xfId="0" applyFont="1" applyFill="1" applyAlignment="1">
      <alignment horizontal="left" wrapText="1"/>
    </xf>
    <xf numFmtId="0" fontId="5" fillId="11" borderId="0" xfId="0" applyFont="1" applyFill="1" applyAlignment="1">
      <alignment/>
    </xf>
    <xf numFmtId="0" fontId="4" fillId="11" borderId="0" xfId="20" applyNumberFormat="1" applyFill="1" applyAlignment="1">
      <alignment wrapText="1"/>
    </xf>
    <xf numFmtId="0" fontId="12" fillId="11" borderId="0" xfId="20" applyNumberFormat="1" applyFont="1" applyFill="1" applyAlignment="1">
      <alignment wrapText="1"/>
    </xf>
    <xf numFmtId="0" fontId="3" fillId="2" borderId="42" xfId="0" applyFont="1" applyFill="1" applyBorder="1" applyAlignment="1">
      <alignment horizontal="left" wrapText="1"/>
    </xf>
    <xf numFmtId="0" fontId="1" fillId="2" borderId="27" xfId="0" applyFont="1" applyFill="1" applyBorder="1" applyAlignment="1">
      <alignment wrapText="1"/>
    </xf>
    <xf numFmtId="0" fontId="0" fillId="0" borderId="43" xfId="0" applyBorder="1" applyAlignment="1">
      <alignment wrapText="1"/>
    </xf>
    <xf numFmtId="0" fontId="25" fillId="8" borderId="24" xfId="0" applyFont="1" applyFill="1" applyBorder="1" applyAlignment="1">
      <alignment horizontal="left" vertical="center" wrapText="1"/>
    </xf>
    <xf numFmtId="0" fontId="25" fillId="8" borderId="43" xfId="0" applyFont="1" applyFill="1" applyBorder="1" applyAlignment="1">
      <alignment horizontal="left" vertical="center" wrapText="1"/>
    </xf>
    <xf numFmtId="0" fontId="0" fillId="0" borderId="43" xfId="0" applyBorder="1" applyAlignment="1">
      <alignment horizontal="left" wrapText="1"/>
    </xf>
    <xf numFmtId="0" fontId="0" fillId="0" borderId="23" xfId="0" applyBorder="1" applyAlignment="1">
      <alignment wrapText="1"/>
    </xf>
    <xf numFmtId="0" fontId="22" fillId="2" borderId="0" xfId="0" applyFont="1" applyFill="1" applyBorder="1" applyAlignment="1">
      <alignment wrapText="1"/>
    </xf>
    <xf numFmtId="0" fontId="0" fillId="0" borderId="0" xfId="0" applyBorder="1" applyAlignment="1">
      <alignment wrapText="1"/>
    </xf>
    <xf numFmtId="0" fontId="25" fillId="8" borderId="33" xfId="0" applyFont="1" applyFill="1" applyBorder="1" applyAlignment="1">
      <alignment horizontal="center" vertical="center" wrapText="1"/>
    </xf>
    <xf numFmtId="0" fontId="0" fillId="0" borderId="3" xfId="0" applyBorder="1" applyAlignment="1">
      <alignment horizontal="center" vertical="center" wrapText="1"/>
    </xf>
    <xf numFmtId="0" fontId="0" fillId="0" borderId="28" xfId="0" applyBorder="1" applyAlignment="1">
      <alignment horizontal="center" vertical="center" wrapText="1"/>
    </xf>
    <xf numFmtId="0" fontId="0" fillId="0" borderId="41" xfId="0" applyBorder="1" applyAlignment="1">
      <alignment horizontal="center" vertical="center" wrapText="1"/>
    </xf>
    <xf numFmtId="0" fontId="25" fillId="8" borderId="22" xfId="0" applyFont="1" applyFill="1" applyBorder="1" applyAlignment="1">
      <alignment horizontal="center" vertical="center" wrapText="1"/>
    </xf>
    <xf numFmtId="0" fontId="0" fillId="0" borderId="44" xfId="0" applyBorder="1" applyAlignment="1">
      <alignment horizontal="center" vertical="center" wrapText="1"/>
    </xf>
    <xf numFmtId="0" fontId="0" fillId="0" borderId="19" xfId="0" applyBorder="1" applyAlignment="1">
      <alignment horizontal="center" vertical="center" wrapText="1"/>
    </xf>
    <xf numFmtId="0" fontId="25" fillId="8" borderId="3" xfId="0" applyFont="1" applyFill="1" applyBorder="1" applyAlignment="1">
      <alignment horizontal="center" vertical="center" wrapText="1"/>
    </xf>
    <xf numFmtId="0" fontId="0" fillId="0" borderId="45" xfId="0" applyBorder="1" applyAlignment="1">
      <alignment horizontal="center" vertical="center" wrapText="1"/>
    </xf>
    <xf numFmtId="0" fontId="25" fillId="8" borderId="28" xfId="0" applyFont="1" applyFill="1" applyBorder="1" applyAlignment="1">
      <alignment horizontal="center" vertical="center" wrapText="1"/>
    </xf>
    <xf numFmtId="0" fontId="1" fillId="8" borderId="28" xfId="0" applyFont="1" applyFill="1" applyBorder="1" applyAlignment="1">
      <alignment horizontal="center" vertical="center" wrapText="1"/>
    </xf>
    <xf numFmtId="0" fontId="1" fillId="8" borderId="41" xfId="0" applyFont="1" applyFill="1" applyBorder="1" applyAlignment="1">
      <alignment horizontal="center" vertical="center" wrapText="1"/>
    </xf>
    <xf numFmtId="0" fontId="0" fillId="2" borderId="46" xfId="0" applyNumberFormat="1" applyFill="1" applyBorder="1" applyAlignment="1">
      <alignment wrapText="1"/>
    </xf>
    <xf numFmtId="0" fontId="0" fillId="2" borderId="42" xfId="0" applyNumberFormat="1" applyFill="1" applyBorder="1" applyAlignment="1">
      <alignment wrapText="1"/>
    </xf>
    <xf numFmtId="0" fontId="1" fillId="2" borderId="43" xfId="0" applyFont="1" applyFill="1" applyBorder="1" applyAlignment="1">
      <alignment wrapText="1"/>
    </xf>
    <xf numFmtId="0" fontId="1" fillId="2" borderId="27" xfId="0" applyFont="1" applyFill="1" applyBorder="1" applyAlignment="1">
      <alignment horizontal="left" vertical="center" wrapText="1"/>
    </xf>
    <xf numFmtId="0" fontId="1" fillId="2" borderId="43" xfId="0" applyFont="1" applyFill="1" applyBorder="1" applyAlignment="1">
      <alignment horizontal="left" vertical="center" wrapText="1"/>
    </xf>
    <xf numFmtId="0" fontId="25" fillId="2" borderId="15" xfId="0" applyFont="1" applyFill="1" applyBorder="1" applyAlignment="1">
      <alignment horizontal="left"/>
    </xf>
    <xf numFmtId="0" fontId="25" fillId="2" borderId="47" xfId="0" applyFont="1" applyFill="1" applyBorder="1" applyAlignment="1">
      <alignment horizontal="left"/>
    </xf>
    <xf numFmtId="0" fontId="0" fillId="0" borderId="0" xfId="0" applyAlignment="1">
      <alignment/>
    </xf>
    <xf numFmtId="0" fontId="25" fillId="8" borderId="44" xfId="0" applyFont="1" applyFill="1" applyBorder="1" applyAlignment="1">
      <alignment horizontal="center" vertical="center" wrapText="1"/>
    </xf>
    <xf numFmtId="0" fontId="25" fillId="8" borderId="19" xfId="0" applyFont="1" applyFill="1" applyBorder="1" applyAlignment="1">
      <alignment horizontal="center" vertical="center" wrapText="1"/>
    </xf>
    <xf numFmtId="0" fontId="25" fillId="8" borderId="33" xfId="0" applyFont="1" applyFill="1" applyBorder="1" applyAlignment="1">
      <alignment horizontal="center" vertical="center"/>
    </xf>
    <xf numFmtId="0" fontId="25" fillId="8" borderId="3" xfId="0" applyFont="1" applyFill="1" applyBorder="1" applyAlignment="1">
      <alignment horizontal="center" vertical="center"/>
    </xf>
    <xf numFmtId="0" fontId="25" fillId="8" borderId="28" xfId="0" applyFont="1" applyFill="1" applyBorder="1" applyAlignment="1">
      <alignment horizontal="center" vertical="center"/>
    </xf>
    <xf numFmtId="0" fontId="25" fillId="8" borderId="41" xfId="0" applyFont="1" applyFill="1" applyBorder="1" applyAlignment="1">
      <alignment horizontal="center" vertical="center"/>
    </xf>
    <xf numFmtId="0" fontId="0" fillId="0" borderId="3" xfId="0" applyBorder="1" applyAlignment="1">
      <alignment horizontal="center" vertical="center"/>
    </xf>
    <xf numFmtId="0" fontId="0" fillId="0" borderId="28" xfId="0" applyBorder="1" applyAlignment="1">
      <alignment horizontal="center" vertical="center"/>
    </xf>
    <xf numFmtId="0" fontId="0" fillId="0" borderId="41" xfId="0" applyBorder="1" applyAlignment="1">
      <alignment horizontal="center" vertical="center"/>
    </xf>
    <xf numFmtId="0" fontId="0" fillId="0" borderId="2" xfId="0" applyBorder="1" applyAlignment="1">
      <alignment horizontal="center" vertical="center"/>
    </xf>
    <xf numFmtId="0" fontId="0" fillId="0" borderId="42" xfId="0" applyBorder="1" applyAlignment="1">
      <alignment horizontal="center" vertical="center"/>
    </xf>
    <xf numFmtId="0" fontId="23" fillId="2" borderId="0" xfId="0" applyFont="1" applyFill="1" applyAlignment="1">
      <alignment horizontal="right"/>
    </xf>
    <xf numFmtId="0" fontId="25" fillId="8" borderId="2" xfId="0" applyFont="1" applyFill="1" applyBorder="1" applyAlignment="1">
      <alignment horizontal="center" vertical="center"/>
    </xf>
    <xf numFmtId="0" fontId="25" fillId="8" borderId="48" xfId="0" applyFont="1" applyFill="1" applyBorder="1" applyAlignment="1">
      <alignment horizontal="center" vertical="center"/>
    </xf>
    <xf numFmtId="0" fontId="25" fillId="8" borderId="0" xfId="0" applyFont="1" applyFill="1" applyBorder="1" applyAlignment="1">
      <alignment horizontal="center" vertical="center"/>
    </xf>
    <xf numFmtId="0" fontId="25" fillId="8" borderId="45" xfId="0" applyFont="1" applyFill="1" applyBorder="1" applyAlignment="1">
      <alignment horizontal="center" vertical="center"/>
    </xf>
    <xf numFmtId="0" fontId="25" fillId="8" borderId="42" xfId="0" applyFont="1" applyFill="1" applyBorder="1" applyAlignment="1">
      <alignment horizontal="center" vertical="center"/>
    </xf>
    <xf numFmtId="0" fontId="25" fillId="8" borderId="24" xfId="0" applyFont="1" applyFill="1" applyBorder="1" applyAlignment="1">
      <alignment horizontal="left" vertical="center"/>
    </xf>
    <xf numFmtId="0" fontId="25" fillId="8" borderId="43" xfId="0" applyFont="1" applyFill="1" applyBorder="1" applyAlignment="1">
      <alignment horizontal="left" vertical="center"/>
    </xf>
    <xf numFmtId="0" fontId="0" fillId="0" borderId="43" xfId="0" applyBorder="1" applyAlignment="1">
      <alignment horizontal="left"/>
    </xf>
    <xf numFmtId="0" fontId="0" fillId="0" borderId="23" xfId="0" applyBorder="1" applyAlignment="1">
      <alignment horizontal="left"/>
    </xf>
    <xf numFmtId="0" fontId="30" fillId="13" borderId="43" xfId="0" applyFont="1" applyFill="1" applyBorder="1" applyAlignment="1">
      <alignment wrapText="1"/>
    </xf>
    <xf numFmtId="0" fontId="30" fillId="13" borderId="40" xfId="0" applyFont="1" applyFill="1" applyBorder="1" applyAlignment="1">
      <alignment wrapText="1"/>
    </xf>
    <xf numFmtId="0" fontId="30" fillId="13" borderId="43" xfId="0" applyFont="1" applyFill="1" applyBorder="1" applyAlignment="1">
      <alignment wrapText="1"/>
    </xf>
    <xf numFmtId="0" fontId="30" fillId="13" borderId="40" xfId="0" applyFont="1" applyFill="1" applyBorder="1" applyAlignment="1">
      <alignment wrapText="1"/>
    </xf>
    <xf numFmtId="0" fontId="5" fillId="2" borderId="0" xfId="0" applyFont="1" applyFill="1" applyAlignment="1">
      <alignment horizontal="left" wrapText="1"/>
    </xf>
    <xf numFmtId="0" fontId="13" fillId="12" borderId="49" xfId="0" applyFont="1" applyFill="1" applyBorder="1" applyAlignment="1" applyProtection="1">
      <alignment wrapText="1"/>
      <protection locked="0"/>
    </xf>
    <xf numFmtId="0" fontId="0" fillId="0" borderId="50" xfId="0" applyBorder="1" applyAlignment="1">
      <alignment wrapText="1"/>
    </xf>
    <xf numFmtId="0" fontId="0" fillId="0" borderId="2" xfId="0" applyBorder="1" applyAlignment="1">
      <alignment horizontal="center" vertical="center" wrapText="1"/>
    </xf>
    <xf numFmtId="0" fontId="0" fillId="0" borderId="42" xfId="0" applyBorder="1" applyAlignment="1">
      <alignment horizontal="center" vertical="center" wrapText="1"/>
    </xf>
    <xf numFmtId="0" fontId="25" fillId="8" borderId="33" xfId="0" applyFont="1" applyFill="1" applyBorder="1" applyAlignment="1">
      <alignment horizontal="center" wrapText="1"/>
    </xf>
    <xf numFmtId="0" fontId="25" fillId="8" borderId="3" xfId="0" applyFont="1" applyFill="1" applyBorder="1" applyAlignment="1">
      <alignment horizontal="center" wrapText="1"/>
    </xf>
    <xf numFmtId="0" fontId="25" fillId="8" borderId="28" xfId="0" applyFont="1" applyFill="1" applyBorder="1" applyAlignment="1">
      <alignment horizontal="center" wrapText="1"/>
    </xf>
    <xf numFmtId="0" fontId="25" fillId="8" borderId="41" xfId="0" applyFont="1" applyFill="1" applyBorder="1" applyAlignment="1">
      <alignment horizontal="center" wrapText="1"/>
    </xf>
    <xf numFmtId="0" fontId="0" fillId="0" borderId="48" xfId="0" applyBorder="1" applyAlignment="1">
      <alignment horizontal="center"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Status</a:t>
            </a:r>
          </a:p>
        </c:rich>
      </c:tx>
      <c:layout/>
      <c:spPr>
        <a:noFill/>
        <a:ln>
          <a:noFill/>
        </a:ln>
      </c:spPr>
    </c:title>
    <c:plotArea>
      <c:layout>
        <c:manualLayout>
          <c:xMode val="edge"/>
          <c:yMode val="edge"/>
          <c:x val="0.071"/>
          <c:y val="0.1935"/>
          <c:w val="0.6675"/>
          <c:h val="0.723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cat>
            <c:strLit>
              <c:ptCount val="5"/>
              <c:pt idx="0">
                <c:v>Not Started</c:v>
              </c:pt>
              <c:pt idx="1">
                <c:v>Done</c:v>
              </c:pt>
              <c:pt idx="2">
                <c:v>In Progress</c:v>
              </c:pt>
              <c:pt idx="3">
                <c:v>Uploaded</c:v>
              </c:pt>
              <c:pt idx="4">
                <c:v>Qa Complete</c:v>
              </c:pt>
            </c:strLit>
          </c:cat>
          <c:val>
            <c:numRef>
              <c:f>('Course Content'!$E$14,'Course Content'!$G$14,'Course Content'!$I$14,'Course Content'!$K$14,'Course Content'!$M$14)</c:f>
              <c:numCache>
                <c:ptCount val="5"/>
                <c:pt idx="0">
                  <c:v>0</c:v>
                </c:pt>
                <c:pt idx="1">
                  <c:v>0</c:v>
                </c:pt>
                <c:pt idx="2">
                  <c:v>0</c:v>
                </c:pt>
                <c:pt idx="3">
                  <c:v>0</c:v>
                </c:pt>
                <c:pt idx="4">
                  <c:v>0</c:v>
                </c:pt>
              </c:numCache>
            </c:numRef>
          </c:val>
        </c:ser>
      </c:pieChart>
      <c:spPr>
        <a:noFill/>
        <a:ln>
          <a:noFill/>
        </a:ln>
      </c:spPr>
    </c:plotArea>
    <c:legend>
      <c:legendPos val="r"/>
      <c:layout>
        <c:manualLayout>
          <c:xMode val="edge"/>
          <c:yMode val="edge"/>
          <c:x val="0.69675"/>
          <c:y val="0.19325"/>
          <c:w val="0.30325"/>
          <c:h val="0.43"/>
        </c:manualLayout>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Status</a:t>
            </a:r>
          </a:p>
        </c:rich>
      </c:tx>
      <c:layout/>
      <c:spPr>
        <a:noFill/>
        <a:ln>
          <a:noFill/>
        </a:ln>
      </c:spPr>
    </c:title>
    <c:plotArea>
      <c:layout>
        <c:manualLayout>
          <c:xMode val="edge"/>
          <c:yMode val="edge"/>
          <c:x val="0.07175"/>
          <c:y val="0.1645"/>
          <c:w val="0.67"/>
          <c:h val="0.73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cat>
            <c:strLit>
              <c:ptCount val="5"/>
              <c:pt idx="0">
                <c:v>Not Started</c:v>
              </c:pt>
              <c:pt idx="1">
                <c:v>Done</c:v>
              </c:pt>
              <c:pt idx="2">
                <c:v>In Progress</c:v>
              </c:pt>
              <c:pt idx="3">
                <c:v>Uploaded</c:v>
              </c:pt>
              <c:pt idx="4">
                <c:v>Qa Complete</c:v>
              </c:pt>
            </c:strLit>
          </c:cat>
          <c:val>
            <c:numRef>
              <c:f>('Animated Demonstrations'!$G$16,'Animated Demonstrations'!$I$16,'Animated Demonstrations'!$K$16,'Animated Demonstrations'!$M$16,'Animated Demonstrations'!$O$16)</c:f>
              <c:numCache>
                <c:ptCount val="5"/>
                <c:pt idx="0">
                  <c:v>0</c:v>
                </c:pt>
                <c:pt idx="1">
                  <c:v>0</c:v>
                </c:pt>
                <c:pt idx="2">
                  <c:v>0</c:v>
                </c:pt>
                <c:pt idx="3">
                  <c:v>0</c:v>
                </c:pt>
                <c:pt idx="4">
                  <c:v>0</c:v>
                </c:pt>
              </c:numCache>
            </c:numRef>
          </c:val>
        </c:ser>
      </c:pieChart>
      <c:spPr>
        <a:noFill/>
        <a:ln>
          <a:noFill/>
        </a:ln>
      </c:spPr>
    </c:plotArea>
    <c:legend>
      <c:legendPos val="r"/>
      <c:layout>
        <c:manualLayout>
          <c:xMode val="edge"/>
          <c:yMode val="edge"/>
          <c:x val="0.6915"/>
          <c:y val="0.214"/>
          <c:w val="0.256"/>
          <c:h val="0.69425"/>
        </c:manualLayout>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Facilitation Resources</a:t>
            </a:r>
          </a:p>
        </c:rich>
      </c:tx>
      <c:layout/>
      <c:spPr>
        <a:noFill/>
        <a:ln>
          <a:noFill/>
        </a:ln>
      </c:spPr>
    </c:title>
    <c:plotArea>
      <c:layout>
        <c:manualLayout>
          <c:xMode val="edge"/>
          <c:yMode val="edge"/>
          <c:x val="0.069"/>
          <c:y val="0.21875"/>
          <c:w val="0.6555"/>
          <c:h val="0.691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cat>
            <c:strLit>
              <c:ptCount val="5"/>
              <c:pt idx="0">
                <c:v>Not Started</c:v>
              </c:pt>
              <c:pt idx="1">
                <c:v> Done</c:v>
              </c:pt>
              <c:pt idx="2">
                <c:v> In Progress</c:v>
              </c:pt>
              <c:pt idx="3">
                <c:v> Uploaded</c:v>
              </c:pt>
              <c:pt idx="4">
                <c:v> QA Complete</c:v>
              </c:pt>
            </c:strLit>
          </c:cat>
          <c:val>
            <c:numRef>
              <c:f>('Facilitation Resources'!$E$15,'Facilitation Resources'!$G$15,'Facilitation Resources'!$I$15,'Facilitation Resources'!$K$15,'Facilitation Resources'!$M$15)</c:f>
              <c:numCache>
                <c:ptCount val="5"/>
                <c:pt idx="0">
                  <c:v>0</c:v>
                </c:pt>
                <c:pt idx="1">
                  <c:v>0</c:v>
                </c:pt>
                <c:pt idx="2">
                  <c:v>0</c:v>
                </c:pt>
                <c:pt idx="3">
                  <c:v>0</c:v>
                </c:pt>
                <c:pt idx="4">
                  <c:v>0</c:v>
                </c:pt>
              </c:numCache>
            </c:numRef>
          </c:val>
        </c:ser>
      </c:pieChart>
      <c:spPr>
        <a:noFill/>
        <a:ln>
          <a:noFill/>
        </a:ln>
      </c:spPr>
    </c:plotArea>
    <c:legend>
      <c:legendPos val="r"/>
      <c:layout>
        <c:manualLayout>
          <c:xMode val="edge"/>
          <c:yMode val="edge"/>
          <c:x val="0.732"/>
          <c:y val="0.17525"/>
          <c:w val="0.25875"/>
          <c:h val="0.632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76200</xdr:rowOff>
    </xdr:from>
    <xdr:to>
      <xdr:col>8</xdr:col>
      <xdr:colOff>352425</xdr:colOff>
      <xdr:row>4</xdr:row>
      <xdr:rowOff>114300</xdr:rowOff>
    </xdr:to>
    <xdr:sp>
      <xdr:nvSpPr>
        <xdr:cNvPr id="1" name="TextBox 7"/>
        <xdr:cNvSpPr txBox="1">
          <a:spLocks noChangeArrowheads="1"/>
        </xdr:cNvSpPr>
      </xdr:nvSpPr>
      <xdr:spPr>
        <a:xfrm>
          <a:off x="171450" y="76200"/>
          <a:ext cx="10106025" cy="571500"/>
        </a:xfrm>
        <a:prstGeom prst="rect">
          <a:avLst/>
        </a:prstGeom>
        <a:solidFill>
          <a:srgbClr val="99CCFF"/>
        </a:solidFill>
        <a:ln w="9525" cmpd="sng">
          <a:solidFill>
            <a:srgbClr val="000000"/>
          </a:solidFill>
          <a:headEnd type="none"/>
          <a:tailEnd type="none"/>
        </a:ln>
      </xdr:spPr>
      <xdr:txBody>
        <a:bodyPr vertOverflow="clip" wrap="square" anchor="ctr"/>
        <a:p>
          <a:pPr algn="ctr">
            <a:defRPr/>
          </a:pPr>
          <a:r>
            <a:rPr lang="en-US" cap="none" sz="2200" b="0" i="0" u="none" baseline="0">
              <a:latin typeface="Arial"/>
              <a:ea typeface="Arial"/>
              <a:cs typeface="Arial"/>
            </a:rPr>
            <a:t>EO </a:t>
          </a:r>
          <a:r>
            <a:rPr lang="en-US" cap="none" sz="2200" b="0" i="1" u="none" baseline="0">
              <a:latin typeface="Arial"/>
              <a:ea typeface="Arial"/>
              <a:cs typeface="Arial"/>
            </a:rPr>
            <a:t>Course Content</a:t>
          </a:r>
          <a:r>
            <a:rPr lang="en-US" cap="none" sz="2200" b="0" i="0" u="none" baseline="0">
              <a:latin typeface="Arial"/>
              <a:ea typeface="Arial"/>
              <a:cs typeface="Arial"/>
            </a:rPr>
            <a:t> Translation and Localization to date Status</a:t>
          </a:r>
        </a:p>
      </xdr:txBody>
    </xdr:sp>
    <xdr:clientData/>
  </xdr:twoCellAnchor>
  <xdr:twoCellAnchor>
    <xdr:from>
      <xdr:col>5</xdr:col>
      <xdr:colOff>161925</xdr:colOff>
      <xdr:row>15</xdr:row>
      <xdr:rowOff>9525</xdr:rowOff>
    </xdr:from>
    <xdr:to>
      <xdr:col>10</xdr:col>
      <xdr:colOff>47625</xdr:colOff>
      <xdr:row>20</xdr:row>
      <xdr:rowOff>161925</xdr:rowOff>
    </xdr:to>
    <xdr:graphicFrame>
      <xdr:nvGraphicFramePr>
        <xdr:cNvPr id="2" name="Chart 64"/>
        <xdr:cNvGraphicFramePr/>
      </xdr:nvGraphicFramePr>
      <xdr:xfrm>
        <a:off x="7429500" y="3114675"/>
        <a:ext cx="3981450" cy="29432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1</xdr:row>
      <xdr:rowOff>9525</xdr:rowOff>
    </xdr:from>
    <xdr:to>
      <xdr:col>9</xdr:col>
      <xdr:colOff>504825</xdr:colOff>
      <xdr:row>6</xdr:row>
      <xdr:rowOff>19050</xdr:rowOff>
    </xdr:to>
    <xdr:sp>
      <xdr:nvSpPr>
        <xdr:cNvPr id="1" name="TextBox 1"/>
        <xdr:cNvSpPr txBox="1">
          <a:spLocks noChangeArrowheads="1"/>
        </xdr:cNvSpPr>
      </xdr:nvSpPr>
      <xdr:spPr>
        <a:xfrm>
          <a:off x="323850" y="142875"/>
          <a:ext cx="8991600" cy="676275"/>
        </a:xfrm>
        <a:prstGeom prst="rect">
          <a:avLst/>
        </a:prstGeom>
        <a:solidFill>
          <a:srgbClr val="99CCFF"/>
        </a:solidFill>
        <a:ln w="9525" cmpd="sng">
          <a:solidFill>
            <a:srgbClr val="000000"/>
          </a:solidFill>
          <a:headEnd type="none"/>
          <a:tailEnd type="none"/>
        </a:ln>
      </xdr:spPr>
      <xdr:txBody>
        <a:bodyPr vertOverflow="clip" wrap="square" anchor="ctr"/>
        <a:p>
          <a:pPr algn="ctr">
            <a:defRPr/>
          </a:pPr>
          <a:r>
            <a:rPr lang="en-US" cap="none" sz="2200" b="0" i="0" u="none" baseline="0">
              <a:latin typeface="Arial"/>
              <a:ea typeface="Arial"/>
              <a:cs typeface="Arial"/>
            </a:rPr>
            <a:t>EO </a:t>
          </a:r>
          <a:r>
            <a:rPr lang="en-US" cap="none" sz="2200" b="0" i="1" u="none" baseline="0">
              <a:latin typeface="Arial"/>
              <a:ea typeface="Arial"/>
              <a:cs typeface="Arial"/>
            </a:rPr>
            <a:t>Animated Demos</a:t>
          </a:r>
          <a:r>
            <a:rPr lang="en-US" cap="none" sz="2200" b="0" i="0" u="none" baseline="0">
              <a:latin typeface="Arial"/>
              <a:ea typeface="Arial"/>
              <a:cs typeface="Arial"/>
            </a:rPr>
            <a:t> Translation and Localization to date Status</a:t>
          </a:r>
        </a:p>
      </xdr:txBody>
    </xdr:sp>
    <xdr:clientData/>
  </xdr:twoCellAnchor>
  <xdr:twoCellAnchor>
    <xdr:from>
      <xdr:col>6</xdr:col>
      <xdr:colOff>200025</xdr:colOff>
      <xdr:row>19</xdr:row>
      <xdr:rowOff>600075</xdr:rowOff>
    </xdr:from>
    <xdr:to>
      <xdr:col>11</xdr:col>
      <xdr:colOff>628650</xdr:colOff>
      <xdr:row>35</xdr:row>
      <xdr:rowOff>76200</xdr:rowOff>
    </xdr:to>
    <xdr:graphicFrame>
      <xdr:nvGraphicFramePr>
        <xdr:cNvPr id="2" name="Chart 4"/>
        <xdr:cNvGraphicFramePr/>
      </xdr:nvGraphicFramePr>
      <xdr:xfrm>
        <a:off x="6505575" y="4572000"/>
        <a:ext cx="4067175" cy="22669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1</xdr:row>
      <xdr:rowOff>95250</xdr:rowOff>
    </xdr:from>
    <xdr:to>
      <xdr:col>8</xdr:col>
      <xdr:colOff>314325</xdr:colOff>
      <xdr:row>6</xdr:row>
      <xdr:rowOff>95250</xdr:rowOff>
    </xdr:to>
    <xdr:sp>
      <xdr:nvSpPr>
        <xdr:cNvPr id="1" name="TextBox 29"/>
        <xdr:cNvSpPr txBox="1">
          <a:spLocks noChangeArrowheads="1"/>
        </xdr:cNvSpPr>
      </xdr:nvSpPr>
      <xdr:spPr>
        <a:xfrm>
          <a:off x="219075" y="228600"/>
          <a:ext cx="9077325" cy="666750"/>
        </a:xfrm>
        <a:prstGeom prst="rect">
          <a:avLst/>
        </a:prstGeom>
        <a:solidFill>
          <a:srgbClr val="99CCFF"/>
        </a:solidFill>
        <a:ln w="9525" cmpd="sng">
          <a:solidFill>
            <a:srgbClr val="000000"/>
          </a:solidFill>
          <a:headEnd type="none"/>
          <a:tailEnd type="none"/>
        </a:ln>
      </xdr:spPr>
      <xdr:txBody>
        <a:bodyPr vertOverflow="clip" wrap="square" anchor="ctr"/>
        <a:p>
          <a:pPr algn="ctr">
            <a:defRPr/>
          </a:pPr>
          <a:r>
            <a:rPr lang="en-US" cap="none" sz="2200" b="0" i="0" u="none" baseline="0">
              <a:latin typeface="Arial"/>
              <a:ea typeface="Arial"/>
              <a:cs typeface="Arial"/>
            </a:rPr>
            <a:t>EO </a:t>
          </a:r>
          <a:r>
            <a:rPr lang="en-US" cap="none" sz="2200" b="0" i="1" u="none" baseline="0">
              <a:latin typeface="Arial"/>
              <a:ea typeface="Arial"/>
              <a:cs typeface="Arial"/>
            </a:rPr>
            <a:t>Facilitation Resources</a:t>
          </a:r>
          <a:r>
            <a:rPr lang="en-US" cap="none" sz="2200" b="0" i="0" u="none" baseline="0">
              <a:latin typeface="Arial"/>
              <a:ea typeface="Arial"/>
              <a:cs typeface="Arial"/>
            </a:rPr>
            <a:t> Translation and Localization to date Status</a:t>
          </a:r>
        </a:p>
      </xdr:txBody>
    </xdr:sp>
    <xdr:clientData/>
  </xdr:twoCellAnchor>
  <xdr:twoCellAnchor>
    <xdr:from>
      <xdr:col>6</xdr:col>
      <xdr:colOff>219075</xdr:colOff>
      <xdr:row>16</xdr:row>
      <xdr:rowOff>95250</xdr:rowOff>
    </xdr:from>
    <xdr:to>
      <xdr:col>13</xdr:col>
      <xdr:colOff>57150</xdr:colOff>
      <xdr:row>21</xdr:row>
      <xdr:rowOff>485775</xdr:rowOff>
    </xdr:to>
    <xdr:graphicFrame>
      <xdr:nvGraphicFramePr>
        <xdr:cNvPr id="2" name="Chart 50"/>
        <xdr:cNvGraphicFramePr/>
      </xdr:nvGraphicFramePr>
      <xdr:xfrm>
        <a:off x="7581900" y="3219450"/>
        <a:ext cx="4210050" cy="23145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eachonline.intel.com/content/"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teachonline.intel.com/content/course/view.php?id=3414&amp;page=378"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teachonline.intel.com/content/course/view.php?id=3485" TargetMode="Externa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61"/>
  </sheetPr>
  <dimension ref="A1:C30"/>
  <sheetViews>
    <sheetView tabSelected="1" workbookViewId="0" topLeftCell="A1">
      <selection activeCell="A1" sqref="A1:B1"/>
    </sheetView>
  </sheetViews>
  <sheetFormatPr defaultColWidth="9.140625" defaultRowHeight="12.75"/>
  <cols>
    <col min="1" max="1" width="33.57421875" style="1" customWidth="1"/>
    <col min="2" max="2" width="47.57421875" style="5" customWidth="1"/>
    <col min="3" max="3" width="39.57421875" style="1" customWidth="1"/>
    <col min="4" max="16384" width="9.140625" style="1" customWidth="1"/>
  </cols>
  <sheetData>
    <row r="1" spans="1:2" ht="18">
      <c r="A1" s="264" t="s">
        <v>96</v>
      </c>
      <c r="B1" s="264"/>
    </row>
    <row r="2" spans="1:2" ht="15">
      <c r="A2" s="265" t="s">
        <v>97</v>
      </c>
      <c r="B2" s="265"/>
    </row>
    <row r="3" spans="1:2" ht="12.75">
      <c r="A3" s="266"/>
      <c r="B3" s="266"/>
    </row>
    <row r="4" spans="1:2" ht="18">
      <c r="A4" s="267" t="s">
        <v>364</v>
      </c>
      <c r="B4" s="267"/>
    </row>
    <row r="5" spans="1:2" ht="12.75">
      <c r="A5" s="266"/>
      <c r="B5" s="266"/>
    </row>
    <row r="6" spans="1:2" ht="12.75">
      <c r="A6" s="269" t="s">
        <v>98</v>
      </c>
      <c r="B6" s="269"/>
    </row>
    <row r="7" spans="1:2" ht="12.75">
      <c r="A7" s="270" t="s">
        <v>99</v>
      </c>
      <c r="B7" s="271"/>
    </row>
    <row r="8" spans="1:3" ht="73.5" customHeight="1">
      <c r="A8" s="272" t="s">
        <v>1</v>
      </c>
      <c r="B8" s="272"/>
      <c r="C8" s="272"/>
    </row>
    <row r="9" spans="1:3" ht="12.75">
      <c r="A9" s="2" t="s">
        <v>100</v>
      </c>
      <c r="B9" s="3" t="s">
        <v>103</v>
      </c>
      <c r="C9" s="3" t="s">
        <v>102</v>
      </c>
    </row>
    <row r="10" spans="1:3" ht="23.25">
      <c r="A10" s="10" t="s">
        <v>91</v>
      </c>
      <c r="B10" s="4" t="s">
        <v>139</v>
      </c>
      <c r="C10" s="4" t="s">
        <v>300</v>
      </c>
    </row>
    <row r="11" spans="1:3" ht="23.25">
      <c r="A11" s="6" t="s">
        <v>83</v>
      </c>
      <c r="B11" s="4" t="s">
        <v>140</v>
      </c>
      <c r="C11" s="4" t="s">
        <v>301</v>
      </c>
    </row>
    <row r="12" spans="1:3" ht="23.25">
      <c r="A12" s="7" t="s">
        <v>93</v>
      </c>
      <c r="B12" s="4" t="s">
        <v>104</v>
      </c>
      <c r="C12" s="4" t="s">
        <v>302</v>
      </c>
    </row>
    <row r="13" spans="1:3" ht="68.25">
      <c r="A13" s="9" t="s">
        <v>155</v>
      </c>
      <c r="B13" s="4" t="s">
        <v>384</v>
      </c>
      <c r="C13" s="4" t="s">
        <v>155</v>
      </c>
    </row>
    <row r="14" spans="1:3" ht="23.25">
      <c r="A14" s="245" t="s">
        <v>380</v>
      </c>
      <c r="B14" s="4" t="s">
        <v>382</v>
      </c>
      <c r="C14" s="4" t="s">
        <v>381</v>
      </c>
    </row>
    <row r="15" spans="1:3" ht="12.75">
      <c r="A15" s="11" t="s">
        <v>304</v>
      </c>
      <c r="B15" s="4" t="s">
        <v>383</v>
      </c>
      <c r="C15" s="4" t="s">
        <v>101</v>
      </c>
    </row>
    <row r="16" spans="1:3" ht="45.75">
      <c r="A16" s="8" t="s">
        <v>75</v>
      </c>
      <c r="B16" s="4" t="s">
        <v>365</v>
      </c>
      <c r="C16" s="4" t="s">
        <v>303</v>
      </c>
    </row>
    <row r="17" ht="12.75">
      <c r="B17" s="1"/>
    </row>
    <row r="19" ht="10.5" customHeight="1">
      <c r="A19" s="30" t="s">
        <v>64</v>
      </c>
    </row>
    <row r="20" spans="1:2" ht="52.5" customHeight="1">
      <c r="A20" s="268" t="s">
        <v>156</v>
      </c>
      <c r="B20" s="268"/>
    </row>
    <row r="21" spans="1:2" ht="12.75">
      <c r="A21" s="237" t="s">
        <v>63</v>
      </c>
      <c r="B21" s="14"/>
    </row>
    <row r="22" ht="12.75">
      <c r="A22" s="237" t="s">
        <v>35</v>
      </c>
    </row>
    <row r="23" ht="12.75">
      <c r="A23" s="237" t="s">
        <v>36</v>
      </c>
    </row>
    <row r="24" ht="12.75">
      <c r="A24" s="237" t="s">
        <v>350</v>
      </c>
    </row>
    <row r="25" ht="12.75">
      <c r="A25" s="237" t="s">
        <v>37</v>
      </c>
    </row>
    <row r="26" ht="12.75">
      <c r="A26" s="237" t="s">
        <v>38</v>
      </c>
    </row>
    <row r="27" ht="12.75">
      <c r="A27" s="237" t="s">
        <v>39</v>
      </c>
    </row>
    <row r="28" ht="12.75">
      <c r="A28" s="28" t="s">
        <v>366</v>
      </c>
    </row>
    <row r="29" ht="12.75">
      <c r="A29" s="28" t="s">
        <v>374</v>
      </c>
    </row>
    <row r="30" ht="12.75">
      <c r="A30" s="28" t="s">
        <v>367</v>
      </c>
    </row>
  </sheetData>
  <mergeCells count="9">
    <mergeCell ref="A20:B20"/>
    <mergeCell ref="A5:B5"/>
    <mergeCell ref="A6:B6"/>
    <mergeCell ref="A7:B7"/>
    <mergeCell ref="A8:C8"/>
    <mergeCell ref="A1:B1"/>
    <mergeCell ref="A2:B2"/>
    <mergeCell ref="A3:B3"/>
    <mergeCell ref="A4:B4"/>
  </mergeCells>
  <hyperlinks>
    <hyperlink ref="A7" r:id="rId1" display="http://teachonline.intel.com/content/"/>
  </hyperlinks>
  <printOptions/>
  <pageMargins left="0.75" right="0.75" top="1" bottom="1" header="0.5" footer="0.5"/>
  <pageSetup horizontalDpi="300" verticalDpi="300" orientation="portrait" r:id="rId2"/>
</worksheet>
</file>

<file path=xl/worksheets/sheet2.xml><?xml version="1.0" encoding="utf-8"?>
<worksheet xmlns="http://schemas.openxmlformats.org/spreadsheetml/2006/main" xmlns:r="http://schemas.openxmlformats.org/officeDocument/2006/relationships">
  <sheetPr>
    <tabColor indexed="44"/>
  </sheetPr>
  <dimension ref="A1:E8"/>
  <sheetViews>
    <sheetView workbookViewId="0" topLeftCell="A1">
      <selection activeCell="A1" sqref="A1:IV1"/>
    </sheetView>
  </sheetViews>
  <sheetFormatPr defaultColWidth="9.140625" defaultRowHeight="12.75"/>
  <cols>
    <col min="1" max="1" width="57.421875" style="13" bestFit="1" customWidth="1"/>
    <col min="2" max="2" width="17.00390625" style="13" bestFit="1" customWidth="1"/>
    <col min="3" max="3" width="28.421875" style="13" customWidth="1"/>
    <col min="4" max="16384" width="9.140625" style="13" customWidth="1"/>
  </cols>
  <sheetData>
    <row r="1" s="22" customFormat="1" ht="18">
      <c r="A1" s="21" t="s">
        <v>91</v>
      </c>
    </row>
    <row r="2" spans="1:5" ht="32.25" customHeight="1">
      <c r="A2" s="268" t="s">
        <v>92</v>
      </c>
      <c r="B2" s="268"/>
      <c r="C2" s="268"/>
      <c r="D2" s="268"/>
      <c r="E2" s="268"/>
    </row>
    <row r="3" s="12" customFormat="1" ht="12.75"/>
    <row r="4" spans="1:3" ht="12.75">
      <c r="A4" s="25" t="s">
        <v>82</v>
      </c>
      <c r="B4" s="26" t="s">
        <v>81</v>
      </c>
      <c r="C4" s="20" t="s">
        <v>88</v>
      </c>
    </row>
    <row r="5" spans="1:3" s="16" customFormat="1" ht="12.75">
      <c r="A5" s="27" t="s">
        <v>40</v>
      </c>
      <c r="B5" s="28" t="s">
        <v>84</v>
      </c>
      <c r="C5" s="28"/>
    </row>
    <row r="6" spans="1:3" ht="12.75">
      <c r="A6" s="18" t="s">
        <v>41</v>
      </c>
      <c r="B6" s="18" t="s">
        <v>84</v>
      </c>
      <c r="C6" s="18"/>
    </row>
    <row r="7" spans="1:3" ht="25.5">
      <c r="A7" s="18" t="s">
        <v>42</v>
      </c>
      <c r="B7" s="18" t="s">
        <v>85</v>
      </c>
      <c r="C7" s="29" t="s">
        <v>86</v>
      </c>
    </row>
    <row r="8" spans="1:3" ht="25.5">
      <c r="A8" s="18" t="s">
        <v>43</v>
      </c>
      <c r="B8" s="18" t="s">
        <v>85</v>
      </c>
      <c r="C8" s="29" t="s">
        <v>87</v>
      </c>
    </row>
  </sheetData>
  <mergeCells count="1">
    <mergeCell ref="A2:E2"/>
  </mergeCells>
  <hyperlinks>
    <hyperlink ref="A5" r:id="rId1" tooltip="http://teachonline.intel.com/content/course/view.php?id=3414&amp;page=378" display="http://teachonline.intel.com/content/course/view.php?id=3414&amp;page=378"/>
  </hyperlinks>
  <printOptions/>
  <pageMargins left="0.75" right="0.75" top="1" bottom="1" header="0.5" footer="0.5"/>
  <pageSetup horizontalDpi="600" verticalDpi="600" orientation="portrait" r:id="rId2"/>
</worksheet>
</file>

<file path=xl/worksheets/sheet3.xml><?xml version="1.0" encoding="utf-8"?>
<worksheet xmlns="http://schemas.openxmlformats.org/spreadsheetml/2006/main" xmlns:r="http://schemas.openxmlformats.org/officeDocument/2006/relationships">
  <sheetPr>
    <tabColor indexed="45"/>
    <outlinePr summaryBelow="0"/>
  </sheetPr>
  <dimension ref="A1:T353"/>
  <sheetViews>
    <sheetView workbookViewId="0" topLeftCell="A1">
      <selection activeCell="A3" sqref="A3"/>
    </sheetView>
  </sheetViews>
  <sheetFormatPr defaultColWidth="9.140625" defaultRowHeight="12.75" outlineLevelRow="2"/>
  <cols>
    <col min="1" max="1" width="41.8515625" style="15" customWidth="1"/>
    <col min="2" max="2" width="16.57421875" style="98" customWidth="1"/>
    <col min="3" max="3" width="18.00390625" style="15" customWidth="1"/>
    <col min="4" max="4" width="14.28125" style="15" customWidth="1"/>
    <col min="5" max="5" width="18.28125" style="15" bestFit="1" customWidth="1"/>
    <col min="6" max="6" width="13.140625" style="15" bestFit="1" customWidth="1"/>
    <col min="7" max="7" width="13.57421875" style="15" customWidth="1"/>
    <col min="8" max="8" width="13.140625" style="15" bestFit="1" customWidth="1"/>
    <col min="9" max="9" width="9.140625" style="15" customWidth="1"/>
    <col min="10" max="10" width="12.421875" style="15" customWidth="1"/>
    <col min="11" max="16384" width="9.140625" style="15" customWidth="1"/>
  </cols>
  <sheetData>
    <row r="1" spans="13:16" s="88" customFormat="1" ht="10.5">
      <c r="M1" s="105"/>
      <c r="P1" s="105"/>
    </row>
    <row r="2" spans="13:16" s="106" customFormat="1" ht="10.5">
      <c r="M2" s="107"/>
      <c r="P2" s="107"/>
    </row>
    <row r="3" spans="13:16" s="106" customFormat="1" ht="10.5">
      <c r="M3" s="107"/>
      <c r="P3" s="107"/>
    </row>
    <row r="4" spans="13:16" s="106" customFormat="1" ht="10.5">
      <c r="M4" s="107"/>
      <c r="P4" s="107"/>
    </row>
    <row r="5" spans="13:16" s="106" customFormat="1" ht="10.5">
      <c r="M5" s="107"/>
      <c r="P5" s="107"/>
    </row>
    <row r="6" spans="13:16" s="106" customFormat="1" ht="10.5">
      <c r="M6" s="107"/>
      <c r="P6" s="107"/>
    </row>
    <row r="7" spans="1:16" s="106" customFormat="1" ht="93" customHeight="1">
      <c r="A7" s="279" t="s">
        <v>105</v>
      </c>
      <c r="B7" s="280"/>
      <c r="C7" s="280"/>
      <c r="D7" s="280"/>
      <c r="E7" s="280"/>
      <c r="F7" s="147"/>
      <c r="G7" s="36"/>
      <c r="H7" s="36"/>
      <c r="I7" s="36"/>
      <c r="M7" s="107"/>
      <c r="P7" s="107"/>
    </row>
    <row r="8" spans="1:16" s="106" customFormat="1" ht="12.75">
      <c r="A8" s="275" t="s">
        <v>49</v>
      </c>
      <c r="B8" s="276"/>
      <c r="C8" s="276"/>
      <c r="D8" s="276"/>
      <c r="E8" s="276"/>
      <c r="F8" s="276"/>
      <c r="G8" s="277"/>
      <c r="H8" s="277"/>
      <c r="I8" s="277"/>
      <c r="J8" s="274"/>
      <c r="K8" s="274"/>
      <c r="L8" s="274"/>
      <c r="M8" s="278"/>
      <c r="P8" s="107"/>
    </row>
    <row r="9" spans="1:19" s="88" customFormat="1" ht="10.5">
      <c r="A9" s="285" t="s">
        <v>55</v>
      </c>
      <c r="B9" s="285" t="s">
        <v>47</v>
      </c>
      <c r="C9" s="288" t="s">
        <v>48</v>
      </c>
      <c r="D9" s="281" t="s">
        <v>106</v>
      </c>
      <c r="E9" s="282"/>
      <c r="F9" s="281" t="s">
        <v>50</v>
      </c>
      <c r="G9" s="282"/>
      <c r="H9" s="281" t="s">
        <v>51</v>
      </c>
      <c r="I9" s="282"/>
      <c r="J9" s="281" t="s">
        <v>109</v>
      </c>
      <c r="K9" s="288"/>
      <c r="L9" s="281" t="s">
        <v>110</v>
      </c>
      <c r="M9" s="263"/>
      <c r="P9" s="105"/>
      <c r="S9" s="105"/>
    </row>
    <row r="10" spans="1:19" s="88" customFormat="1" ht="10.5" customHeight="1">
      <c r="A10" s="286"/>
      <c r="B10" s="286"/>
      <c r="C10" s="289"/>
      <c r="D10" s="283"/>
      <c r="E10" s="284"/>
      <c r="F10" s="283"/>
      <c r="G10" s="284"/>
      <c r="H10" s="283"/>
      <c r="I10" s="284"/>
      <c r="J10" s="290"/>
      <c r="K10" s="262"/>
      <c r="L10" s="291"/>
      <c r="M10" s="292"/>
      <c r="P10" s="105"/>
      <c r="S10" s="105"/>
    </row>
    <row r="11" spans="1:19" s="88" customFormat="1" ht="12.75">
      <c r="A11" s="287"/>
      <c r="B11" s="287"/>
      <c r="C11" s="284"/>
      <c r="D11" s="139" t="s">
        <v>108</v>
      </c>
      <c r="E11" s="139" t="s">
        <v>52</v>
      </c>
      <c r="F11" s="139" t="s">
        <v>108</v>
      </c>
      <c r="G11" s="139" t="s">
        <v>52</v>
      </c>
      <c r="H11" s="139" t="s">
        <v>108</v>
      </c>
      <c r="I11" s="139" t="s">
        <v>52</v>
      </c>
      <c r="J11" s="162" t="s">
        <v>108</v>
      </c>
      <c r="K11" s="162" t="s">
        <v>52</v>
      </c>
      <c r="L11" s="163" t="s">
        <v>108</v>
      </c>
      <c r="M11" s="163" t="s">
        <v>52</v>
      </c>
      <c r="P11" s="105"/>
      <c r="S11" s="105"/>
    </row>
    <row r="12" spans="1:19" s="88" customFormat="1" ht="10.5">
      <c r="A12" s="108" t="s">
        <v>151</v>
      </c>
      <c r="B12" s="109" t="e">
        <f>SUM(C19,C22:C24,C27:C30,C31,#REF!,#REF!,C75:C85,C97:C101,C103:C107,C109:C110,C114:C116,C118:C129,C131:C142,C144:C151,C155:C202,C205:C206,C209,C212)</f>
        <v>#REF!</v>
      </c>
      <c r="C12" s="110">
        <f>COUNTA(A19,A22:A24,A75:A85,A27:A30,A31,#REF!,#REF!,A97:A101,A103:A107,A109:A110,A114:A116,A118:A129,A131:A142,A144:A151,A155:A202,A205:A206,A209,A212)</f>
        <v>121</v>
      </c>
      <c r="D12" s="110" t="e">
        <f>COUNTBLANK(D19)+COUNTBLANK(D22:D24)+COUNTBLANK(D27:D30)+COUNTBLANK(D31)+COUNTBLANK(#REF!)+COUNTBLANK(#REF!)+COUNTBLANK(D75:D85)+COUNTBLANK(D97:D101)+COUNTBLANK(D103:D107)+COUNTBLANK(D109:D110)+COUNTBLANK(D114:D116)+COUNTBLANK(D118:D129)+COUNTBLANK(D131:D142)+COUNTBLANK(D144:D151)+COUNTBLANK(D155:D202)+COUNTBLANK(D205:D206)+COUNTBLANK(D209)+COUNTBLANK(D212)</f>
        <v>#REF!</v>
      </c>
      <c r="E12" s="148" t="e">
        <f>D12/C12</f>
        <v>#REF!</v>
      </c>
      <c r="F12" s="140" t="e">
        <f>COUNTIF(D19,"done")+COUNTIF(D22:D24,"done")+COUNTIF(D27:D30,"done")+COUNTIF(D31,"done")+COUNTIF(#REF!,"done")+COUNTIF(#REF!,"done")+COUNTIF(D75:D85,"done")+COUNTIF(D97:D101,"done")+COUNTIF(D103:D107,"done")+COUNTIF(D109:D110,"done")+COUNTIF(D114:D116,"done")+COUNTIF(D118:D129,"done")+COUNTIF(D131:D142,"done")+COUNTIF(D144:D151,"done")+COUNTIF(D155:D202,"done")+COUNTIF(D205:D206,"done")+COUNTIF(D209,"done")+COUNTIF(D212,"done")</f>
        <v>#REF!</v>
      </c>
      <c r="G12" s="141" t="e">
        <f>F12/C12</f>
        <v>#REF!</v>
      </c>
      <c r="H12" s="140" t="e">
        <f>COUNTIF(D19,"in progress")+COUNTIF(D22:D24,"in progress")+COUNTIF(D27:D30,"in progress")+COUNTIF(D31,"in progress")+COUNTIF(#REF!,"in progress")+COUNTIF(#REF!,"in progress")+COUNTIF(#REF!,"in progress")+COUNTIF(D75:D85,"in progress")+COUNTIF(D97:D101,"in progress")+COUNTIF(D103:D107,"in progress")+COUNTIF(D109:D110,"in progress")+COUNTIF(D114:D116,"in progress")+COUNTIF(D118:D129,"in progress")+COUNTIF(D131:D142,"in progress")+COUNTIF(D144:D151,"in progress")+COUNTIF(D155:D202,"in progress")+COUNTIF(D205:D206,"in progress")+COUNTIF(D209,"in progress")+COUNTIF(D212,"in progress")</f>
        <v>#REF!</v>
      </c>
      <c r="I12" s="141" t="e">
        <f>H12/C12</f>
        <v>#REF!</v>
      </c>
      <c r="J12" s="150">
        <v>0</v>
      </c>
      <c r="K12" s="153">
        <v>0</v>
      </c>
      <c r="L12" s="151">
        <v>0</v>
      </c>
      <c r="M12" s="151">
        <v>0</v>
      </c>
      <c r="P12" s="105"/>
      <c r="S12" s="105"/>
    </row>
    <row r="13" spans="1:19" s="88" customFormat="1" ht="10.5">
      <c r="A13" s="108" t="s">
        <v>153</v>
      </c>
      <c r="B13" s="110">
        <v>0</v>
      </c>
      <c r="C13" s="110">
        <f>COUNTA(A87:A94,A33:A66)</f>
        <v>42</v>
      </c>
      <c r="D13" s="110">
        <f>COUNTBLANK(D33:D66)+COUNTBLANK(D87:D94)</f>
        <v>42</v>
      </c>
      <c r="E13" s="148">
        <f>D13/C13</f>
        <v>1</v>
      </c>
      <c r="F13" s="110">
        <f>COUNTIF(D33:D66,"done")+COUNTIF(D87:D94,"done")</f>
        <v>0</v>
      </c>
      <c r="G13" s="142">
        <f>F13/C13</f>
        <v>0</v>
      </c>
      <c r="H13" s="110">
        <f>COUNTIF(D33:D66,"in progress")+COUNTIF(D87:D94,"in progress")</f>
        <v>0</v>
      </c>
      <c r="I13" s="142">
        <f>H13/C13</f>
        <v>0</v>
      </c>
      <c r="J13" s="110">
        <f>COUNTIF(D33:D66,"Uploaded")+COUNTIF(D87:D94,"Uploaded")</f>
        <v>0</v>
      </c>
      <c r="K13" s="142">
        <f>J13/C13</f>
        <v>0</v>
      </c>
      <c r="L13" s="151">
        <f>COUNTIF(D33:D66,"Qa complete")+COUNTIF(D87:D94,"Qa complete")</f>
        <v>0</v>
      </c>
      <c r="M13" s="148">
        <f>L13/C13</f>
        <v>0</v>
      </c>
      <c r="P13" s="105"/>
      <c r="S13" s="105"/>
    </row>
    <row r="14" spans="1:19" s="88" customFormat="1" ht="10.5">
      <c r="A14" s="111" t="s">
        <v>53</v>
      </c>
      <c r="B14" s="109">
        <v>158364</v>
      </c>
      <c r="C14" s="109">
        <f>SUM(C12:C13)</f>
        <v>163</v>
      </c>
      <c r="D14" s="109" t="e">
        <f>SUM(D12:D13)</f>
        <v>#REF!</v>
      </c>
      <c r="E14" s="149" t="e">
        <f>D14/C14</f>
        <v>#REF!</v>
      </c>
      <c r="F14" s="143" t="e">
        <f>SUM(F12:F13)</f>
        <v>#REF!</v>
      </c>
      <c r="G14" s="144" t="e">
        <f>F14/C14</f>
        <v>#REF!</v>
      </c>
      <c r="H14" s="143" t="e">
        <f>SUM(H12:H13)</f>
        <v>#REF!</v>
      </c>
      <c r="I14" s="144" t="e">
        <f>H14/C14</f>
        <v>#REF!</v>
      </c>
      <c r="J14" s="143">
        <f>SUM(J12:J13)</f>
        <v>0</v>
      </c>
      <c r="K14" s="144">
        <f>J14/C14</f>
        <v>0</v>
      </c>
      <c r="L14" s="108">
        <f>SUM(L12:L13)</f>
        <v>0</v>
      </c>
      <c r="M14" s="152">
        <f>L14/C14</f>
        <v>0</v>
      </c>
      <c r="P14" s="105"/>
      <c r="S14" s="105"/>
    </row>
    <row r="15" spans="1:20" s="88" customFormat="1" ht="10.5">
      <c r="A15" s="87" t="s">
        <v>152</v>
      </c>
      <c r="Q15" s="105"/>
      <c r="T15" s="105"/>
    </row>
    <row r="16" spans="1:5" ht="165" customHeight="1">
      <c r="A16" s="268" t="s">
        <v>376</v>
      </c>
      <c r="B16" s="268"/>
      <c r="C16" s="268"/>
      <c r="D16" s="268"/>
      <c r="E16" s="268"/>
    </row>
    <row r="17" ht="13.5" thickBot="1"/>
    <row r="18" spans="1:6" s="36" customFormat="1" ht="13.5" thickTop="1">
      <c r="A18" s="112" t="s">
        <v>141</v>
      </c>
      <c r="B18" s="113" t="s">
        <v>55</v>
      </c>
      <c r="C18" s="114" t="s">
        <v>44</v>
      </c>
      <c r="D18" s="199" t="s">
        <v>56</v>
      </c>
      <c r="E18" s="197" t="s">
        <v>275</v>
      </c>
      <c r="F18" s="116"/>
    </row>
    <row r="19" spans="1:5" s="36" customFormat="1" ht="13.5" thickBot="1">
      <c r="A19" s="117" t="s">
        <v>79</v>
      </c>
      <c r="B19" s="118" t="s">
        <v>57</v>
      </c>
      <c r="C19" s="119">
        <v>140</v>
      </c>
      <c r="D19" s="126"/>
      <c r="E19" s="187" t="s">
        <v>276</v>
      </c>
    </row>
    <row r="20" spans="1:4" s="36" customFormat="1" ht="14.25" thickBot="1" thickTop="1">
      <c r="A20" s="42"/>
      <c r="B20" s="120"/>
      <c r="C20" s="42"/>
      <c r="D20" s="198"/>
    </row>
    <row r="21" spans="1:6" s="75" customFormat="1" ht="13.5" thickTop="1">
      <c r="A21" s="112" t="s">
        <v>160</v>
      </c>
      <c r="B21" s="113" t="s">
        <v>55</v>
      </c>
      <c r="C21" s="114" t="s">
        <v>44</v>
      </c>
      <c r="D21" s="114" t="s">
        <v>56</v>
      </c>
      <c r="E21" s="185" t="s">
        <v>275</v>
      </c>
      <c r="F21" s="116"/>
    </row>
    <row r="22" spans="1:5" s="36" customFormat="1" ht="12.75" outlineLevel="1">
      <c r="A22" s="121" t="s">
        <v>142</v>
      </c>
      <c r="B22" s="122" t="s">
        <v>57</v>
      </c>
      <c r="C22" s="123">
        <v>222</v>
      </c>
      <c r="D22" s="182"/>
      <c r="E22" s="188" t="s">
        <v>327</v>
      </c>
    </row>
    <row r="23" spans="1:5" s="36" customFormat="1" ht="12.75" outlineLevel="1">
      <c r="A23" s="71" t="s">
        <v>143</v>
      </c>
      <c r="B23" s="124" t="s">
        <v>57</v>
      </c>
      <c r="C23" s="19">
        <v>4250</v>
      </c>
      <c r="D23" s="183"/>
      <c r="E23" s="188" t="s">
        <v>276</v>
      </c>
    </row>
    <row r="24" spans="1:5" s="36" customFormat="1" ht="64.5" outlineLevel="1" thickBot="1">
      <c r="A24" s="67" t="s">
        <v>377</v>
      </c>
      <c r="B24" s="125" t="s">
        <v>60</v>
      </c>
      <c r="C24" s="126">
        <v>0</v>
      </c>
      <c r="D24" s="184"/>
      <c r="E24" s="127"/>
    </row>
    <row r="25" s="36" customFormat="1" ht="14.25" outlineLevel="1" thickBot="1" thickTop="1">
      <c r="B25" s="95"/>
    </row>
    <row r="26" spans="1:6" s="75" customFormat="1" ht="13.5" thickTop="1">
      <c r="A26" s="112" t="s">
        <v>159</v>
      </c>
      <c r="B26" s="113" t="s">
        <v>55</v>
      </c>
      <c r="C26" s="114" t="s">
        <v>44</v>
      </c>
      <c r="D26" s="115" t="s">
        <v>56</v>
      </c>
      <c r="E26" s="192" t="s">
        <v>275</v>
      </c>
      <c r="F26" s="116"/>
    </row>
    <row r="27" spans="1:6" s="170" customFormat="1" ht="12.75">
      <c r="A27" s="175" t="s">
        <v>292</v>
      </c>
      <c r="B27" s="124" t="s">
        <v>57</v>
      </c>
      <c r="C27" s="201">
        <v>376</v>
      </c>
      <c r="D27" s="111"/>
      <c r="E27" s="202" t="s">
        <v>277</v>
      </c>
      <c r="F27" s="203"/>
    </row>
    <row r="28" spans="1:5" s="36" customFormat="1" ht="12.75" outlineLevel="1">
      <c r="A28" s="121" t="s">
        <v>161</v>
      </c>
      <c r="B28" s="122" t="s">
        <v>57</v>
      </c>
      <c r="C28" s="123">
        <v>3250</v>
      </c>
      <c r="D28" s="182"/>
      <c r="E28" s="215" t="s">
        <v>277</v>
      </c>
    </row>
    <row r="29" spans="1:5" s="36" customFormat="1" ht="12.75" outlineLevel="1">
      <c r="A29" s="240" t="s">
        <v>305</v>
      </c>
      <c r="B29" s="124" t="s">
        <v>57</v>
      </c>
      <c r="C29" s="128">
        <v>11796</v>
      </c>
      <c r="D29" s="182"/>
      <c r="E29" s="215" t="s">
        <v>277</v>
      </c>
    </row>
    <row r="30" spans="1:5" s="36" customFormat="1" ht="12.75" outlineLevel="1">
      <c r="A30" s="71" t="s">
        <v>306</v>
      </c>
      <c r="B30" s="73" t="s">
        <v>57</v>
      </c>
      <c r="C30" s="19">
        <v>5785</v>
      </c>
      <c r="D30" s="19"/>
      <c r="E30" s="214" t="s">
        <v>277</v>
      </c>
    </row>
    <row r="31" spans="1:5" s="36" customFormat="1" ht="12.75" outlineLevel="1">
      <c r="A31" s="19" t="s">
        <v>336</v>
      </c>
      <c r="B31" s="73" t="s">
        <v>57</v>
      </c>
      <c r="C31" s="19">
        <v>613</v>
      </c>
      <c r="D31" s="19"/>
      <c r="E31" s="214" t="s">
        <v>277</v>
      </c>
    </row>
    <row r="32" spans="1:5" s="68" customFormat="1" ht="38.25" outlineLevel="1">
      <c r="A32" s="213" t="s">
        <v>299</v>
      </c>
      <c r="B32" s="72" t="s">
        <v>55</v>
      </c>
      <c r="C32" s="213"/>
      <c r="D32" s="213"/>
      <c r="E32" s="188"/>
    </row>
    <row r="33" spans="1:5" ht="12.75" outlineLevel="2">
      <c r="A33" s="74" t="s">
        <v>162</v>
      </c>
      <c r="B33" s="73" t="s">
        <v>144</v>
      </c>
      <c r="C33" s="19" t="s">
        <v>307</v>
      </c>
      <c r="D33" s="19"/>
      <c r="E33" s="188" t="s">
        <v>276</v>
      </c>
    </row>
    <row r="34" spans="1:5" ht="12.75" outlineLevel="2">
      <c r="A34" s="74" t="s">
        <v>163</v>
      </c>
      <c r="B34" s="73" t="s">
        <v>144</v>
      </c>
      <c r="C34" s="19" t="s">
        <v>307</v>
      </c>
      <c r="D34" s="19"/>
      <c r="E34" s="188" t="s">
        <v>276</v>
      </c>
    </row>
    <row r="35" spans="1:5" ht="12.75" outlineLevel="2">
      <c r="A35" s="74" t="s">
        <v>298</v>
      </c>
      <c r="B35" s="73" t="s">
        <v>144</v>
      </c>
      <c r="C35" s="19" t="s">
        <v>307</v>
      </c>
      <c r="D35" s="19"/>
      <c r="E35" s="188" t="s">
        <v>277</v>
      </c>
    </row>
    <row r="36" spans="1:5" ht="12.75" outlineLevel="2">
      <c r="A36" s="74" t="s">
        <v>297</v>
      </c>
      <c r="B36" s="73" t="s">
        <v>144</v>
      </c>
      <c r="C36" s="19" t="s">
        <v>307</v>
      </c>
      <c r="D36" s="19"/>
      <c r="E36" s="188" t="s">
        <v>277</v>
      </c>
    </row>
    <row r="37" spans="1:5" ht="12.75" outlineLevel="2">
      <c r="A37" s="74" t="s">
        <v>164</v>
      </c>
      <c r="B37" s="73" t="s">
        <v>144</v>
      </c>
      <c r="C37" s="19" t="s">
        <v>307</v>
      </c>
      <c r="D37" s="19"/>
      <c r="E37" s="188" t="s">
        <v>277</v>
      </c>
    </row>
    <row r="38" spans="1:5" ht="12.75" outlineLevel="2">
      <c r="A38" s="74" t="s">
        <v>296</v>
      </c>
      <c r="B38" s="73"/>
      <c r="C38" s="19" t="s">
        <v>307</v>
      </c>
      <c r="D38" s="19"/>
      <c r="E38" s="188" t="s">
        <v>277</v>
      </c>
    </row>
    <row r="39" spans="1:5" ht="12.75" outlineLevel="2">
      <c r="A39" s="231" t="s">
        <v>344</v>
      </c>
      <c r="B39" s="232" t="s">
        <v>144</v>
      </c>
      <c r="C39" s="233" t="s">
        <v>307</v>
      </c>
      <c r="D39" s="234"/>
      <c r="E39" s="235" t="s">
        <v>345</v>
      </c>
    </row>
    <row r="40" spans="1:5" ht="12.75" outlineLevel="2">
      <c r="A40" s="231" t="s">
        <v>346</v>
      </c>
      <c r="B40" s="232" t="s">
        <v>144</v>
      </c>
      <c r="C40" s="233" t="s">
        <v>307</v>
      </c>
      <c r="D40" s="234"/>
      <c r="E40" s="235" t="s">
        <v>345</v>
      </c>
    </row>
    <row r="41" spans="1:5" ht="12.75" outlineLevel="2">
      <c r="A41" s="74" t="s">
        <v>165</v>
      </c>
      <c r="B41" s="73" t="s">
        <v>144</v>
      </c>
      <c r="C41" s="19" t="s">
        <v>307</v>
      </c>
      <c r="D41" s="19"/>
      <c r="E41" s="188" t="s">
        <v>276</v>
      </c>
    </row>
    <row r="42" spans="1:5" ht="12.75" outlineLevel="2">
      <c r="A42" s="74" t="s">
        <v>173</v>
      </c>
      <c r="B42" s="73" t="s">
        <v>144</v>
      </c>
      <c r="C42" s="19" t="s">
        <v>307</v>
      </c>
      <c r="D42" s="19"/>
      <c r="E42" s="188" t="s">
        <v>276</v>
      </c>
    </row>
    <row r="43" spans="1:5" ht="12.75" outlineLevel="2">
      <c r="A43" s="74" t="s">
        <v>188</v>
      </c>
      <c r="B43" s="73" t="s">
        <v>144</v>
      </c>
      <c r="C43" s="19" t="s">
        <v>307</v>
      </c>
      <c r="D43" s="19"/>
      <c r="E43" s="188" t="s">
        <v>276</v>
      </c>
    </row>
    <row r="44" spans="1:5" ht="12.75" outlineLevel="2">
      <c r="A44" s="74" t="s">
        <v>189</v>
      </c>
      <c r="B44" s="73" t="s">
        <v>144</v>
      </c>
      <c r="C44" s="19" t="s">
        <v>307</v>
      </c>
      <c r="D44" s="19"/>
      <c r="E44" s="188" t="s">
        <v>276</v>
      </c>
    </row>
    <row r="45" spans="1:5" ht="12.75" outlineLevel="2">
      <c r="A45" s="74" t="s">
        <v>190</v>
      </c>
      <c r="B45" s="73" t="s">
        <v>144</v>
      </c>
      <c r="C45" s="19" t="s">
        <v>307</v>
      </c>
      <c r="D45" s="19"/>
      <c r="E45" s="188" t="s">
        <v>276</v>
      </c>
    </row>
    <row r="46" spans="1:5" ht="12.75" outlineLevel="2">
      <c r="A46" s="74" t="s">
        <v>191</v>
      </c>
      <c r="B46" s="73" t="s">
        <v>144</v>
      </c>
      <c r="C46" s="19" t="s">
        <v>307</v>
      </c>
      <c r="D46" s="19"/>
      <c r="E46" s="188" t="s">
        <v>276</v>
      </c>
    </row>
    <row r="47" spans="1:5" ht="12.75" outlineLevel="2">
      <c r="A47" s="74" t="s">
        <v>192</v>
      </c>
      <c r="B47" s="73" t="s">
        <v>144</v>
      </c>
      <c r="C47" s="19" t="s">
        <v>307</v>
      </c>
      <c r="D47" s="19"/>
      <c r="E47" s="188" t="s">
        <v>276</v>
      </c>
    </row>
    <row r="48" spans="1:5" ht="12.75" outlineLevel="2">
      <c r="A48" s="74" t="s">
        <v>193</v>
      </c>
      <c r="B48" s="73" t="s">
        <v>144</v>
      </c>
      <c r="C48" s="19" t="s">
        <v>307</v>
      </c>
      <c r="D48" s="19"/>
      <c r="E48" s="188" t="s">
        <v>276</v>
      </c>
    </row>
    <row r="49" spans="1:5" ht="12.75" outlineLevel="2">
      <c r="A49" s="74" t="s">
        <v>166</v>
      </c>
      <c r="B49" s="73" t="s">
        <v>144</v>
      </c>
      <c r="C49" s="19" t="s">
        <v>307</v>
      </c>
      <c r="D49" s="19"/>
      <c r="E49" s="188" t="s">
        <v>276</v>
      </c>
    </row>
    <row r="50" spans="1:5" ht="12.75" outlineLevel="2">
      <c r="A50" s="74" t="s">
        <v>194</v>
      </c>
      <c r="B50" s="73" t="s">
        <v>144</v>
      </c>
      <c r="C50" s="19" t="s">
        <v>307</v>
      </c>
      <c r="D50" s="19"/>
      <c r="E50" s="188" t="s">
        <v>276</v>
      </c>
    </row>
    <row r="51" spans="1:5" ht="12.75" outlineLevel="2">
      <c r="A51" s="74" t="s">
        <v>167</v>
      </c>
      <c r="B51" s="73" t="s">
        <v>144</v>
      </c>
      <c r="C51" s="19" t="s">
        <v>307</v>
      </c>
      <c r="D51" s="19"/>
      <c r="E51" s="188" t="s">
        <v>276</v>
      </c>
    </row>
    <row r="52" spans="1:5" ht="12.75" outlineLevel="2">
      <c r="A52" s="74" t="s">
        <v>195</v>
      </c>
      <c r="B52" s="73" t="s">
        <v>144</v>
      </c>
      <c r="C52" s="19" t="s">
        <v>307</v>
      </c>
      <c r="D52" s="19"/>
      <c r="E52" s="188" t="s">
        <v>276</v>
      </c>
    </row>
    <row r="53" spans="1:5" ht="12.75" outlineLevel="2">
      <c r="A53" s="74" t="s">
        <v>196</v>
      </c>
      <c r="B53" s="73" t="s">
        <v>144</v>
      </c>
      <c r="C53" s="19" t="s">
        <v>307</v>
      </c>
      <c r="D53" s="19"/>
      <c r="E53" s="188" t="s">
        <v>276</v>
      </c>
    </row>
    <row r="54" spans="1:5" ht="12.75" outlineLevel="2">
      <c r="A54" s="74" t="s">
        <v>197</v>
      </c>
      <c r="B54" s="73" t="s">
        <v>144</v>
      </c>
      <c r="C54" s="19" t="s">
        <v>307</v>
      </c>
      <c r="D54" s="19"/>
      <c r="E54" s="188" t="s">
        <v>276</v>
      </c>
    </row>
    <row r="55" spans="1:5" ht="12.75" outlineLevel="2">
      <c r="A55" s="74" t="s">
        <v>168</v>
      </c>
      <c r="B55" s="73" t="s">
        <v>144</v>
      </c>
      <c r="C55" s="19" t="s">
        <v>307</v>
      </c>
      <c r="D55" s="19"/>
      <c r="E55" s="188" t="s">
        <v>276</v>
      </c>
    </row>
    <row r="56" spans="1:5" ht="12.75" outlineLevel="2">
      <c r="A56" s="74" t="s">
        <v>169</v>
      </c>
      <c r="B56" s="73" t="s">
        <v>144</v>
      </c>
      <c r="C56" s="19" t="s">
        <v>307</v>
      </c>
      <c r="D56" s="19"/>
      <c r="E56" s="188" t="s">
        <v>276</v>
      </c>
    </row>
    <row r="57" spans="1:5" ht="12.75" outlineLevel="2">
      <c r="A57" s="74" t="s">
        <v>170</v>
      </c>
      <c r="B57" s="73" t="s">
        <v>144</v>
      </c>
      <c r="C57" s="19" t="s">
        <v>307</v>
      </c>
      <c r="D57" s="19"/>
      <c r="E57" s="188" t="s">
        <v>276</v>
      </c>
    </row>
    <row r="58" spans="1:5" ht="12.75" outlineLevel="2">
      <c r="A58" s="74" t="s">
        <v>198</v>
      </c>
      <c r="B58" s="73" t="s">
        <v>144</v>
      </c>
      <c r="C58" s="19" t="s">
        <v>307</v>
      </c>
      <c r="D58" s="19"/>
      <c r="E58" s="188" t="s">
        <v>276</v>
      </c>
    </row>
    <row r="59" spans="1:5" ht="12.75" outlineLevel="2">
      <c r="A59" s="74" t="s">
        <v>199</v>
      </c>
      <c r="B59" s="73" t="s">
        <v>144</v>
      </c>
      <c r="C59" s="19" t="s">
        <v>307</v>
      </c>
      <c r="D59" s="19"/>
      <c r="E59" s="188" t="s">
        <v>276</v>
      </c>
    </row>
    <row r="60" spans="1:5" ht="12.75" outlineLevel="2">
      <c r="A60" s="74" t="s">
        <v>200</v>
      </c>
      <c r="B60" s="73" t="s">
        <v>144</v>
      </c>
      <c r="C60" s="19" t="s">
        <v>307</v>
      </c>
      <c r="D60" s="19"/>
      <c r="E60" s="188" t="s">
        <v>276</v>
      </c>
    </row>
    <row r="61" spans="1:5" ht="12.75" outlineLevel="2">
      <c r="A61" s="74" t="s">
        <v>171</v>
      </c>
      <c r="B61" s="73" t="s">
        <v>144</v>
      </c>
      <c r="C61" s="19" t="s">
        <v>307</v>
      </c>
      <c r="D61" s="19"/>
      <c r="E61" s="188" t="s">
        <v>276</v>
      </c>
    </row>
    <row r="62" spans="1:5" ht="12.75" outlineLevel="2">
      <c r="A62" s="172" t="s">
        <v>172</v>
      </c>
      <c r="B62" s="131" t="s">
        <v>144</v>
      </c>
      <c r="C62" s="19" t="s">
        <v>307</v>
      </c>
      <c r="D62" s="19"/>
      <c r="E62" s="188" t="s">
        <v>276</v>
      </c>
    </row>
    <row r="63" spans="1:5" ht="12.75" outlineLevel="2">
      <c r="A63" s="204" t="s">
        <v>293</v>
      </c>
      <c r="B63" s="131" t="s">
        <v>144</v>
      </c>
      <c r="C63" s="19" t="s">
        <v>307</v>
      </c>
      <c r="D63" s="19"/>
      <c r="E63" s="205" t="s">
        <v>277</v>
      </c>
    </row>
    <row r="64" spans="1:5" ht="12.75" outlineLevel="2">
      <c r="A64" s="204" t="s">
        <v>294</v>
      </c>
      <c r="B64" s="131" t="s">
        <v>144</v>
      </c>
      <c r="C64" s="19" t="s">
        <v>307</v>
      </c>
      <c r="D64" s="19"/>
      <c r="E64" s="205" t="s">
        <v>277</v>
      </c>
    </row>
    <row r="65" spans="1:5" ht="12.75" outlineLevel="2">
      <c r="A65" s="204" t="s">
        <v>201</v>
      </c>
      <c r="B65" s="131" t="s">
        <v>144</v>
      </c>
      <c r="C65" s="19" t="s">
        <v>307</v>
      </c>
      <c r="D65" s="19"/>
      <c r="E65" s="205" t="s">
        <v>276</v>
      </c>
    </row>
    <row r="66" spans="1:5" s="36" customFormat="1" ht="12.75" outlineLevel="2">
      <c r="A66" s="130" t="s">
        <v>295</v>
      </c>
      <c r="B66" s="131" t="s">
        <v>144</v>
      </c>
      <c r="C66" s="132" t="s">
        <v>307</v>
      </c>
      <c r="D66" s="132"/>
      <c r="E66" s="205" t="s">
        <v>277</v>
      </c>
    </row>
    <row r="67" spans="1:5" s="36" customFormat="1" ht="12.75" outlineLevel="2">
      <c r="A67" s="236" t="s">
        <v>351</v>
      </c>
      <c r="B67" s="73" t="s">
        <v>144</v>
      </c>
      <c r="C67" s="19" t="s">
        <v>307</v>
      </c>
      <c r="D67" s="19"/>
      <c r="E67" s="213" t="s">
        <v>277</v>
      </c>
    </row>
    <row r="68" spans="1:5" s="36" customFormat="1" ht="12.75" outlineLevel="2">
      <c r="A68" s="236" t="s">
        <v>352</v>
      </c>
      <c r="B68" s="73" t="s">
        <v>144</v>
      </c>
      <c r="C68" s="19" t="s">
        <v>307</v>
      </c>
      <c r="D68" s="19"/>
      <c r="E68" s="213" t="s">
        <v>277</v>
      </c>
    </row>
    <row r="69" spans="1:5" s="36" customFormat="1" ht="12.75" outlineLevel="2">
      <c r="A69" s="236" t="s">
        <v>353</v>
      </c>
      <c r="B69" s="73" t="s">
        <v>144</v>
      </c>
      <c r="C69" s="19" t="s">
        <v>307</v>
      </c>
      <c r="D69" s="19"/>
      <c r="E69" s="213" t="s">
        <v>277</v>
      </c>
    </row>
    <row r="70" spans="1:5" s="36" customFormat="1" ht="12.75" outlineLevel="2">
      <c r="A70" s="236" t="s">
        <v>354</v>
      </c>
      <c r="B70" s="73" t="s">
        <v>144</v>
      </c>
      <c r="C70" s="19" t="s">
        <v>307</v>
      </c>
      <c r="D70" s="19"/>
      <c r="E70" s="213" t="s">
        <v>277</v>
      </c>
    </row>
    <row r="71" spans="1:5" s="36" customFormat="1" ht="12.75" outlineLevel="2">
      <c r="A71" s="236" t="s">
        <v>355</v>
      </c>
      <c r="B71" s="73" t="s">
        <v>144</v>
      </c>
      <c r="C71" s="19" t="s">
        <v>307</v>
      </c>
      <c r="D71" s="19"/>
      <c r="E71" s="213" t="s">
        <v>277</v>
      </c>
    </row>
    <row r="72" s="36" customFormat="1" ht="12.75" outlineLevel="1">
      <c r="B72" s="95"/>
    </row>
    <row r="73" s="36" customFormat="1" ht="13.5" thickBot="1">
      <c r="B73" s="95"/>
    </row>
    <row r="74" spans="1:6" s="36" customFormat="1" ht="13.5" thickTop="1">
      <c r="A74" s="112" t="s">
        <v>187</v>
      </c>
      <c r="B74" s="113" t="s">
        <v>55</v>
      </c>
      <c r="C74" s="114" t="s">
        <v>44</v>
      </c>
      <c r="D74" s="189" t="s">
        <v>56</v>
      </c>
      <c r="E74" s="185" t="s">
        <v>275</v>
      </c>
      <c r="F74" s="116"/>
    </row>
    <row r="75" spans="1:5" s="36" customFormat="1" ht="12.75" outlineLevel="1">
      <c r="A75" s="121" t="s">
        <v>65</v>
      </c>
      <c r="B75" s="122" t="s">
        <v>57</v>
      </c>
      <c r="C75" s="123">
        <v>292</v>
      </c>
      <c r="D75" s="182"/>
      <c r="E75" s="200" t="s">
        <v>276</v>
      </c>
    </row>
    <row r="76" spans="1:5" s="36" customFormat="1" ht="12.75" outlineLevel="1">
      <c r="A76" t="s">
        <v>368</v>
      </c>
      <c r="B76" s="122" t="s">
        <v>57</v>
      </c>
      <c r="C76" s="123">
        <v>490</v>
      </c>
      <c r="D76" s="182"/>
      <c r="E76" s="200" t="s">
        <v>276</v>
      </c>
    </row>
    <row r="77" spans="1:5" s="36" customFormat="1" ht="12.75" outlineLevel="1">
      <c r="A77" s="71" t="s">
        <v>356</v>
      </c>
      <c r="B77" s="73" t="s">
        <v>57</v>
      </c>
      <c r="C77" s="128">
        <v>4194</v>
      </c>
      <c r="D77" s="183"/>
      <c r="E77" s="200" t="s">
        <v>276</v>
      </c>
    </row>
    <row r="78" spans="1:5" s="36" customFormat="1" ht="12.75" outlineLevel="1">
      <c r="A78" s="71" t="s">
        <v>357</v>
      </c>
      <c r="B78" s="73" t="s">
        <v>57</v>
      </c>
      <c r="C78" s="128">
        <v>12016</v>
      </c>
      <c r="D78" s="183"/>
      <c r="E78" s="200" t="s">
        <v>276</v>
      </c>
    </row>
    <row r="79" spans="1:5" s="36" customFormat="1" ht="12.75" outlineLevel="1">
      <c r="A79" s="71" t="s">
        <v>358</v>
      </c>
      <c r="B79" s="73" t="s">
        <v>57</v>
      </c>
      <c r="C79" s="128">
        <v>12197</v>
      </c>
      <c r="D79" s="183"/>
      <c r="E79" s="200" t="s">
        <v>276</v>
      </c>
    </row>
    <row r="80" spans="1:5" s="36" customFormat="1" ht="12.75" outlineLevel="1">
      <c r="A80" s="71" t="s">
        <v>359</v>
      </c>
      <c r="B80" s="73" t="s">
        <v>57</v>
      </c>
      <c r="C80" s="128">
        <v>9764</v>
      </c>
      <c r="D80" s="183"/>
      <c r="E80" s="200" t="s">
        <v>276</v>
      </c>
    </row>
    <row r="81" spans="1:5" s="36" customFormat="1" ht="12.75" outlineLevel="1">
      <c r="A81" s="71" t="s">
        <v>360</v>
      </c>
      <c r="B81" s="73"/>
      <c r="C81" s="128">
        <v>6719</v>
      </c>
      <c r="D81" s="183"/>
      <c r="E81" s="200" t="s">
        <v>276</v>
      </c>
    </row>
    <row r="82" spans="1:5" s="36" customFormat="1" ht="12.75" outlineLevel="1">
      <c r="A82" s="71" t="s">
        <v>361</v>
      </c>
      <c r="B82" s="73" t="s">
        <v>57</v>
      </c>
      <c r="C82" s="128">
        <v>6215</v>
      </c>
      <c r="D82" s="183"/>
      <c r="E82" s="200" t="s">
        <v>276</v>
      </c>
    </row>
    <row r="83" spans="1:5" s="36" customFormat="1" ht="12.75" outlineLevel="1">
      <c r="A83" s="71" t="s">
        <v>362</v>
      </c>
      <c r="B83" s="73" t="s">
        <v>57</v>
      </c>
      <c r="C83" s="128">
        <v>6782</v>
      </c>
      <c r="D83" s="183"/>
      <c r="E83" s="200" t="s">
        <v>276</v>
      </c>
    </row>
    <row r="84" spans="1:5" s="36" customFormat="1" ht="12.75" outlineLevel="1">
      <c r="A84" s="71" t="s">
        <v>369</v>
      </c>
      <c r="B84" s="73" t="s">
        <v>57</v>
      </c>
      <c r="C84" s="128">
        <v>4612</v>
      </c>
      <c r="D84" s="183"/>
      <c r="E84" s="200" t="s">
        <v>276</v>
      </c>
    </row>
    <row r="85" spans="1:5" s="36" customFormat="1" ht="12.75" outlineLevel="1">
      <c r="A85" s="71" t="s">
        <v>363</v>
      </c>
      <c r="B85" s="73" t="s">
        <v>57</v>
      </c>
      <c r="C85" s="128">
        <v>3183</v>
      </c>
      <c r="D85" s="183"/>
      <c r="E85" s="200" t="s">
        <v>276</v>
      </c>
    </row>
    <row r="86" spans="1:5" s="36" customFormat="1" ht="38.25" outlineLevel="1">
      <c r="A86" s="69" t="s">
        <v>94</v>
      </c>
      <c r="B86" s="72" t="s">
        <v>55</v>
      </c>
      <c r="C86" s="129"/>
      <c r="D86" s="183"/>
      <c r="E86" s="70"/>
    </row>
    <row r="87" spans="1:5" s="36" customFormat="1" ht="12.75" outlineLevel="2">
      <c r="A87" s="146" t="s">
        <v>23</v>
      </c>
      <c r="B87" s="73" t="s">
        <v>150</v>
      </c>
      <c r="C87" s="19" t="s">
        <v>307</v>
      </c>
      <c r="D87" s="183"/>
      <c r="E87" s="188" t="s">
        <v>276</v>
      </c>
    </row>
    <row r="88" spans="1:5" s="36" customFormat="1" ht="12.75" outlineLevel="2">
      <c r="A88" s="146" t="s">
        <v>24</v>
      </c>
      <c r="B88" s="73" t="s">
        <v>150</v>
      </c>
      <c r="C88" s="19" t="s">
        <v>307</v>
      </c>
      <c r="D88" s="183"/>
      <c r="E88" s="188" t="s">
        <v>327</v>
      </c>
    </row>
    <row r="89" spans="1:5" s="36" customFormat="1" ht="12.75" outlineLevel="2">
      <c r="A89" s="146" t="s">
        <v>62</v>
      </c>
      <c r="B89" s="73" t="s">
        <v>150</v>
      </c>
      <c r="C89" s="19" t="s">
        <v>307</v>
      </c>
      <c r="D89" s="183"/>
      <c r="E89" s="188" t="s">
        <v>327</v>
      </c>
    </row>
    <row r="90" spans="1:5" s="36" customFormat="1" ht="12.75" outlineLevel="2">
      <c r="A90" s="146" t="s">
        <v>25</v>
      </c>
      <c r="B90" s="73" t="s">
        <v>150</v>
      </c>
      <c r="C90" s="19" t="s">
        <v>307</v>
      </c>
      <c r="D90" s="183"/>
      <c r="E90" s="188" t="s">
        <v>327</v>
      </c>
    </row>
    <row r="91" spans="1:5" s="36" customFormat="1" ht="12.75" outlineLevel="2">
      <c r="A91" s="146" t="s">
        <v>26</v>
      </c>
      <c r="B91" s="73" t="s">
        <v>144</v>
      </c>
      <c r="C91" s="19" t="s">
        <v>307</v>
      </c>
      <c r="D91" s="183"/>
      <c r="E91" s="188" t="s">
        <v>327</v>
      </c>
    </row>
    <row r="92" spans="1:5" s="36" customFormat="1" ht="12.75" outlineLevel="2">
      <c r="A92" s="146" t="s">
        <v>27</v>
      </c>
      <c r="B92" s="73" t="s">
        <v>150</v>
      </c>
      <c r="C92" s="19" t="s">
        <v>307</v>
      </c>
      <c r="D92" s="183"/>
      <c r="E92" s="188" t="s">
        <v>327</v>
      </c>
    </row>
    <row r="93" spans="1:5" s="36" customFormat="1" ht="12.75" outlineLevel="2">
      <c r="A93" s="146" t="s">
        <v>28</v>
      </c>
      <c r="B93" s="73" t="s">
        <v>150</v>
      </c>
      <c r="C93" s="19" t="s">
        <v>307</v>
      </c>
      <c r="D93" s="183"/>
      <c r="E93" s="188" t="s">
        <v>327</v>
      </c>
    </row>
    <row r="94" spans="1:5" s="36" customFormat="1" ht="12.75" outlineLevel="2">
      <c r="A94" s="146" t="s">
        <v>29</v>
      </c>
      <c r="B94" s="73" t="s">
        <v>144</v>
      </c>
      <c r="C94" s="19" t="s">
        <v>307</v>
      </c>
      <c r="D94" s="183"/>
      <c r="E94" s="188" t="s">
        <v>327</v>
      </c>
    </row>
    <row r="95" spans="1:5" s="36" customFormat="1" ht="12.75" customHeight="1" outlineLevel="1" collapsed="1">
      <c r="A95" s="273" t="s">
        <v>3</v>
      </c>
      <c r="B95" s="295"/>
      <c r="C95" s="295"/>
      <c r="D95" s="295"/>
      <c r="E95" s="70"/>
    </row>
    <row r="96" spans="1:5" s="36" customFormat="1" ht="28.5" customHeight="1" outlineLevel="1">
      <c r="A96" s="273" t="s">
        <v>177</v>
      </c>
      <c r="B96" s="274"/>
      <c r="C96" s="274"/>
      <c r="D96" s="274"/>
      <c r="E96" s="70"/>
    </row>
    <row r="97" spans="1:5" s="36" customFormat="1" ht="12.75" outlineLevel="1">
      <c r="A97" s="71" t="s">
        <v>175</v>
      </c>
      <c r="B97" s="73" t="s">
        <v>57</v>
      </c>
      <c r="C97" s="19">
        <v>1616</v>
      </c>
      <c r="D97" s="183"/>
      <c r="E97" s="205" t="s">
        <v>277</v>
      </c>
    </row>
    <row r="98" spans="1:5" s="36" customFormat="1" ht="12.75" outlineLevel="1">
      <c r="A98" s="71" t="s">
        <v>178</v>
      </c>
      <c r="B98" s="73" t="s">
        <v>57</v>
      </c>
      <c r="C98" s="19">
        <v>2043</v>
      </c>
      <c r="D98" s="183"/>
      <c r="E98" s="205" t="s">
        <v>277</v>
      </c>
    </row>
    <row r="99" spans="1:5" s="36" customFormat="1" ht="12.75" outlineLevel="1">
      <c r="A99" s="71" t="s">
        <v>179</v>
      </c>
      <c r="B99" s="73" t="s">
        <v>57</v>
      </c>
      <c r="C99" s="19">
        <v>1430</v>
      </c>
      <c r="D99" s="183"/>
      <c r="E99" s="205" t="s">
        <v>277</v>
      </c>
    </row>
    <row r="100" spans="1:5" s="36" customFormat="1" ht="12.75" outlineLevel="1">
      <c r="A100" s="130" t="s">
        <v>180</v>
      </c>
      <c r="B100" s="131" t="s">
        <v>57</v>
      </c>
      <c r="C100" s="132">
        <v>399</v>
      </c>
      <c r="D100" s="191"/>
      <c r="E100" s="205" t="s">
        <v>277</v>
      </c>
    </row>
    <row r="101" spans="1:5" s="36" customFormat="1" ht="12.75" outlineLevel="1">
      <c r="A101" s="130" t="s">
        <v>181</v>
      </c>
      <c r="B101" s="131" t="s">
        <v>57</v>
      </c>
      <c r="C101" s="132">
        <v>2300</v>
      </c>
      <c r="D101" s="191"/>
      <c r="E101" s="205" t="s">
        <v>277</v>
      </c>
    </row>
    <row r="102" spans="1:5" s="36" customFormat="1" ht="36.75" customHeight="1" outlineLevel="1">
      <c r="A102" s="273" t="s">
        <v>182</v>
      </c>
      <c r="B102" s="274"/>
      <c r="C102" s="274"/>
      <c r="D102" s="274"/>
      <c r="E102" s="70"/>
    </row>
    <row r="103" spans="1:5" s="36" customFormat="1" ht="12.75" outlineLevel="1">
      <c r="A103" s="173" t="s">
        <v>183</v>
      </c>
      <c r="B103" s="131" t="s">
        <v>57</v>
      </c>
      <c r="C103" s="171">
        <v>2714</v>
      </c>
      <c r="D103" s="195"/>
      <c r="E103" s="205" t="s">
        <v>277</v>
      </c>
    </row>
    <row r="104" spans="1:5" s="36" customFormat="1" ht="12.75" outlineLevel="1">
      <c r="A104" s="173" t="s">
        <v>184</v>
      </c>
      <c r="B104" s="131" t="s">
        <v>57</v>
      </c>
      <c r="C104" s="171">
        <v>2466</v>
      </c>
      <c r="D104" s="195"/>
      <c r="E104" s="205" t="s">
        <v>277</v>
      </c>
    </row>
    <row r="105" spans="1:5" s="36" customFormat="1" ht="12.75" outlineLevel="1">
      <c r="A105" s="130" t="s">
        <v>176</v>
      </c>
      <c r="B105" s="131" t="s">
        <v>57</v>
      </c>
      <c r="C105" s="19">
        <v>1745</v>
      </c>
      <c r="D105" s="183"/>
      <c r="E105" s="205" t="s">
        <v>277</v>
      </c>
    </row>
    <row r="106" spans="1:5" s="36" customFormat="1" ht="12.75" outlineLevel="1">
      <c r="A106" s="174" t="s">
        <v>185</v>
      </c>
      <c r="B106" s="131" t="s">
        <v>57</v>
      </c>
      <c r="C106" s="19">
        <v>743</v>
      </c>
      <c r="D106" s="183"/>
      <c r="E106" s="205" t="s">
        <v>277</v>
      </c>
    </row>
    <row r="107" spans="1:5" s="36" customFormat="1" ht="12.75" outlineLevel="1">
      <c r="A107" s="174" t="s">
        <v>186</v>
      </c>
      <c r="B107" s="131" t="s">
        <v>57</v>
      </c>
      <c r="C107" s="19">
        <v>2353</v>
      </c>
      <c r="D107" s="183"/>
      <c r="E107" s="205" t="s">
        <v>277</v>
      </c>
    </row>
    <row r="108" spans="1:5" s="36" customFormat="1" ht="12.75" customHeight="1" outlineLevel="1">
      <c r="A108" s="296" t="s">
        <v>95</v>
      </c>
      <c r="B108" s="297"/>
      <c r="C108" s="297"/>
      <c r="D108" s="297"/>
      <c r="E108" s="70"/>
    </row>
    <row r="109" spans="1:5" s="36" customFormat="1" ht="12.75" outlineLevel="1">
      <c r="A109" s="74" t="s">
        <v>174</v>
      </c>
      <c r="B109" s="73" t="s">
        <v>149</v>
      </c>
      <c r="C109" s="19">
        <v>0</v>
      </c>
      <c r="D109" s="183"/>
      <c r="E109" s="188" t="s">
        <v>276</v>
      </c>
    </row>
    <row r="110" spans="1:5" s="36" customFormat="1" ht="13.5" outlineLevel="1" thickBot="1">
      <c r="A110" s="133" t="s">
        <v>22</v>
      </c>
      <c r="B110" s="125" t="s">
        <v>57</v>
      </c>
      <c r="C110" s="126">
        <v>894</v>
      </c>
      <c r="D110" s="184"/>
      <c r="E110" s="187" t="s">
        <v>276</v>
      </c>
    </row>
    <row r="111" spans="1:2" s="36" customFormat="1" ht="14.25" thickBot="1" thickTop="1">
      <c r="A111" s="95"/>
      <c r="B111" s="95"/>
    </row>
    <row r="112" spans="1:6" s="36" customFormat="1" ht="14.25" thickBot="1" thickTop="1">
      <c r="A112" s="112" t="s">
        <v>145</v>
      </c>
      <c r="B112" s="113" t="s">
        <v>55</v>
      </c>
      <c r="C112" s="114" t="s">
        <v>44</v>
      </c>
      <c r="D112" s="115" t="s">
        <v>56</v>
      </c>
      <c r="E112" s="192" t="s">
        <v>275</v>
      </c>
      <c r="F112" s="116"/>
    </row>
    <row r="113" spans="1:5" s="36" customFormat="1" ht="50.25" customHeight="1" thickTop="1">
      <c r="A113" s="293" t="s">
        <v>239</v>
      </c>
      <c r="B113" s="294"/>
      <c r="C113" s="294"/>
      <c r="D113" s="294"/>
      <c r="E113" s="193"/>
    </row>
    <row r="114" spans="1:5" s="36" customFormat="1" ht="12.75" outlineLevel="1">
      <c r="A114" s="71" t="s">
        <v>146</v>
      </c>
      <c r="B114" s="73" t="s">
        <v>57</v>
      </c>
      <c r="C114" s="19">
        <v>266</v>
      </c>
      <c r="D114" s="183"/>
      <c r="E114" s="188" t="s">
        <v>276</v>
      </c>
    </row>
    <row r="115" spans="1:5" s="36" customFormat="1" ht="12.75" outlineLevel="1">
      <c r="A115" s="71" t="s">
        <v>147</v>
      </c>
      <c r="B115" s="73" t="s">
        <v>57</v>
      </c>
      <c r="C115" s="19">
        <v>576</v>
      </c>
      <c r="D115" s="183"/>
      <c r="E115" s="188" t="s">
        <v>276</v>
      </c>
    </row>
    <row r="116" spans="1:5" s="36" customFormat="1" ht="51" outlineLevel="1">
      <c r="A116" s="71" t="s">
        <v>138</v>
      </c>
      <c r="B116" s="73" t="s">
        <v>57</v>
      </c>
      <c r="C116" s="19">
        <v>702</v>
      </c>
      <c r="D116" s="183"/>
      <c r="E116" s="188" t="s">
        <v>276</v>
      </c>
    </row>
    <row r="117" spans="1:5" s="36" customFormat="1" ht="32.25" customHeight="1" outlineLevel="1">
      <c r="A117" s="273" t="s">
        <v>177</v>
      </c>
      <c r="B117" s="274"/>
      <c r="C117" s="274"/>
      <c r="D117" s="274"/>
      <c r="E117" s="70"/>
    </row>
    <row r="118" spans="1:5" s="180" customFormat="1" ht="12.75" outlineLevel="1">
      <c r="A118" s="179" t="s">
        <v>240</v>
      </c>
      <c r="B118" s="73" t="s">
        <v>57</v>
      </c>
      <c r="C118" s="181">
        <v>541</v>
      </c>
      <c r="D118" s="194"/>
      <c r="E118" s="188" t="s">
        <v>277</v>
      </c>
    </row>
    <row r="119" spans="1:5" s="180" customFormat="1" ht="12.75" outlineLevel="1">
      <c r="A119" s="179" t="s">
        <v>241</v>
      </c>
      <c r="B119" s="73" t="s">
        <v>57</v>
      </c>
      <c r="C119" s="181">
        <v>670</v>
      </c>
      <c r="D119" s="194"/>
      <c r="E119" s="188" t="s">
        <v>277</v>
      </c>
    </row>
    <row r="120" spans="1:5" s="180" customFormat="1" ht="12.75" outlineLevel="1">
      <c r="A120" s="179" t="s">
        <v>242</v>
      </c>
      <c r="B120" s="73" t="s">
        <v>57</v>
      </c>
      <c r="C120" s="181">
        <v>1139</v>
      </c>
      <c r="D120" s="194"/>
      <c r="E120" s="188" t="s">
        <v>277</v>
      </c>
    </row>
    <row r="121" spans="1:5" s="180" customFormat="1" ht="12.75" outlineLevel="1">
      <c r="A121" s="179" t="s">
        <v>243</v>
      </c>
      <c r="B121" s="73" t="s">
        <v>57</v>
      </c>
      <c r="C121" s="181">
        <v>522</v>
      </c>
      <c r="D121" s="194"/>
      <c r="E121" s="188" t="s">
        <v>277</v>
      </c>
    </row>
    <row r="122" spans="1:5" s="180" customFormat="1" ht="12.75" outlineLevel="1">
      <c r="A122" s="179" t="s">
        <v>244</v>
      </c>
      <c r="B122" s="73" t="s">
        <v>57</v>
      </c>
      <c r="C122" s="181">
        <v>288</v>
      </c>
      <c r="D122" s="194"/>
      <c r="E122" s="188" t="s">
        <v>277</v>
      </c>
    </row>
    <row r="123" spans="1:5" s="180" customFormat="1" ht="12.75" outlineLevel="1">
      <c r="A123" s="179" t="s">
        <v>245</v>
      </c>
      <c r="B123" s="73" t="s">
        <v>57</v>
      </c>
      <c r="C123" s="181">
        <v>945</v>
      </c>
      <c r="D123" s="194"/>
      <c r="E123" s="188" t="s">
        <v>277</v>
      </c>
    </row>
    <row r="124" spans="1:5" s="180" customFormat="1" ht="12.75" outlineLevel="1">
      <c r="A124" s="179" t="s">
        <v>246</v>
      </c>
      <c r="B124" s="73" t="s">
        <v>57</v>
      </c>
      <c r="C124" s="181">
        <v>2975</v>
      </c>
      <c r="D124" s="194"/>
      <c r="E124" s="188" t="s">
        <v>277</v>
      </c>
    </row>
    <row r="125" spans="1:5" s="180" customFormat="1" ht="12.75" outlineLevel="1">
      <c r="A125" s="179" t="s">
        <v>247</v>
      </c>
      <c r="B125" s="73" t="s">
        <v>57</v>
      </c>
      <c r="C125" s="181">
        <v>961</v>
      </c>
      <c r="D125" s="194"/>
      <c r="E125" s="188" t="s">
        <v>277</v>
      </c>
    </row>
    <row r="126" spans="1:5" s="180" customFormat="1" ht="12.75" outlineLevel="1">
      <c r="A126" s="179" t="s">
        <v>248</v>
      </c>
      <c r="B126" s="73" t="s">
        <v>57</v>
      </c>
      <c r="C126" s="181">
        <v>1945</v>
      </c>
      <c r="D126" s="194"/>
      <c r="E126" s="188" t="s">
        <v>277</v>
      </c>
    </row>
    <row r="127" spans="1:5" s="180" customFormat="1" ht="12.75" outlineLevel="1">
      <c r="A127" s="179" t="s">
        <v>249</v>
      </c>
      <c r="B127" s="73" t="s">
        <v>57</v>
      </c>
      <c r="C127" s="181">
        <v>1773</v>
      </c>
      <c r="D127" s="194"/>
      <c r="E127" s="188" t="s">
        <v>277</v>
      </c>
    </row>
    <row r="128" spans="1:5" s="180" customFormat="1" ht="12.75" outlineLevel="1">
      <c r="A128" s="179" t="s">
        <v>250</v>
      </c>
      <c r="B128" s="73" t="s">
        <v>57</v>
      </c>
      <c r="C128" s="181">
        <v>476</v>
      </c>
      <c r="D128" s="194"/>
      <c r="E128" s="188" t="s">
        <v>277</v>
      </c>
    </row>
    <row r="129" spans="1:5" s="180" customFormat="1" ht="12.75" outlineLevel="1">
      <c r="A129" s="179" t="s">
        <v>251</v>
      </c>
      <c r="B129" s="73" t="s">
        <v>57</v>
      </c>
      <c r="C129" s="181">
        <v>417</v>
      </c>
      <c r="D129" s="194"/>
      <c r="E129" s="188" t="s">
        <v>277</v>
      </c>
    </row>
    <row r="130" spans="1:5" s="180" customFormat="1" ht="51" customHeight="1" outlineLevel="1">
      <c r="A130" s="273" t="s">
        <v>182</v>
      </c>
      <c r="B130" s="274"/>
      <c r="C130" s="274"/>
      <c r="D130" s="274"/>
      <c r="E130" s="196"/>
    </row>
    <row r="131" spans="1:5" s="180" customFormat="1" ht="12.75" outlineLevel="1">
      <c r="A131" s="179" t="s">
        <v>269</v>
      </c>
      <c r="B131" s="73" t="s">
        <v>57</v>
      </c>
      <c r="C131" s="181">
        <v>620</v>
      </c>
      <c r="D131" s="194"/>
      <c r="E131" s="188" t="s">
        <v>276</v>
      </c>
    </row>
    <row r="132" spans="1:5" s="180" customFormat="1" ht="12.75" outlineLevel="1">
      <c r="A132" s="179" t="s">
        <v>270</v>
      </c>
      <c r="B132" s="73" t="s">
        <v>57</v>
      </c>
      <c r="C132" s="181">
        <v>887</v>
      </c>
      <c r="D132" s="194"/>
      <c r="E132" s="188" t="s">
        <v>276</v>
      </c>
    </row>
    <row r="133" spans="1:5" s="180" customFormat="1" ht="12.75" outlineLevel="1">
      <c r="A133" s="179" t="s">
        <v>271</v>
      </c>
      <c r="B133" s="73" t="s">
        <v>57</v>
      </c>
      <c r="C133" s="181">
        <v>1759</v>
      </c>
      <c r="D133" s="194"/>
      <c r="E133" s="188" t="s">
        <v>276</v>
      </c>
    </row>
    <row r="134" spans="1:5" s="180" customFormat="1" ht="12.75" outlineLevel="1">
      <c r="A134" s="179" t="s">
        <v>272</v>
      </c>
      <c r="B134" s="73" t="s">
        <v>57</v>
      </c>
      <c r="C134" s="181">
        <v>852</v>
      </c>
      <c r="D134" s="194"/>
      <c r="E134" s="188" t="s">
        <v>276</v>
      </c>
    </row>
    <row r="135" spans="1:5" s="180" customFormat="1" ht="12.75" outlineLevel="1">
      <c r="A135" s="179" t="s">
        <v>259</v>
      </c>
      <c r="B135" s="73" t="s">
        <v>57</v>
      </c>
      <c r="C135" s="181">
        <v>414</v>
      </c>
      <c r="D135" s="194"/>
      <c r="E135" s="188" t="s">
        <v>276</v>
      </c>
    </row>
    <row r="136" spans="1:5" s="180" customFormat="1" ht="12.75" outlineLevel="1">
      <c r="A136" s="179" t="s">
        <v>258</v>
      </c>
      <c r="B136" s="73" t="s">
        <v>57</v>
      </c>
      <c r="C136" s="181">
        <v>1140</v>
      </c>
      <c r="D136" s="194"/>
      <c r="E136" s="188" t="s">
        <v>276</v>
      </c>
    </row>
    <row r="137" spans="1:5" s="180" customFormat="1" ht="12.75" outlineLevel="1">
      <c r="A137" s="179" t="s">
        <v>257</v>
      </c>
      <c r="B137" s="73" t="s">
        <v>57</v>
      </c>
      <c r="C137" s="181">
        <v>3322</v>
      </c>
      <c r="D137" s="194"/>
      <c r="E137" s="188" t="s">
        <v>276</v>
      </c>
    </row>
    <row r="138" spans="1:5" s="180" customFormat="1" ht="12.75" outlineLevel="1">
      <c r="A138" s="179" t="s">
        <v>256</v>
      </c>
      <c r="B138" s="73" t="s">
        <v>57</v>
      </c>
      <c r="C138" s="181">
        <v>1201</v>
      </c>
      <c r="D138" s="194"/>
      <c r="E138" s="188" t="s">
        <v>276</v>
      </c>
    </row>
    <row r="139" spans="1:5" s="180" customFormat="1" ht="12.75" outlineLevel="1">
      <c r="A139" s="179" t="s">
        <v>255</v>
      </c>
      <c r="B139" s="73" t="s">
        <v>57</v>
      </c>
      <c r="C139" s="181">
        <v>2169</v>
      </c>
      <c r="D139" s="194"/>
      <c r="E139" s="188" t="s">
        <v>276</v>
      </c>
    </row>
    <row r="140" spans="1:5" s="180" customFormat="1" ht="12.75" outlineLevel="1">
      <c r="A140" s="179" t="s">
        <v>254</v>
      </c>
      <c r="B140" s="73" t="s">
        <v>57</v>
      </c>
      <c r="C140" s="181">
        <v>1934</v>
      </c>
      <c r="D140" s="194"/>
      <c r="E140" s="188" t="s">
        <v>276</v>
      </c>
    </row>
    <row r="141" spans="1:5" s="180" customFormat="1" ht="12.75" outlineLevel="1">
      <c r="A141" s="179" t="s">
        <v>253</v>
      </c>
      <c r="B141" s="73" t="s">
        <v>57</v>
      </c>
      <c r="C141" s="181">
        <v>588</v>
      </c>
      <c r="D141" s="194"/>
      <c r="E141" s="188" t="s">
        <v>276</v>
      </c>
    </row>
    <row r="142" spans="1:5" s="180" customFormat="1" ht="12.75" outlineLevel="1">
      <c r="A142" s="179" t="s">
        <v>252</v>
      </c>
      <c r="B142" s="73" t="s">
        <v>57</v>
      </c>
      <c r="C142" s="181">
        <v>640</v>
      </c>
      <c r="D142" s="194"/>
      <c r="E142" s="188" t="s">
        <v>276</v>
      </c>
    </row>
    <row r="143" spans="1:5" s="180" customFormat="1" ht="43.5" customHeight="1" outlineLevel="1">
      <c r="A143" s="273" t="s">
        <v>260</v>
      </c>
      <c r="B143" s="274"/>
      <c r="C143" s="274"/>
      <c r="D143" s="274"/>
      <c r="E143" s="196"/>
    </row>
    <row r="144" spans="1:8" s="36" customFormat="1" ht="12.75" outlineLevel="1">
      <c r="A144" s="71" t="s">
        <v>261</v>
      </c>
      <c r="B144" s="73" t="s">
        <v>57</v>
      </c>
      <c r="C144" s="19">
        <v>173</v>
      </c>
      <c r="D144" s="183"/>
      <c r="E144" s="188" t="s">
        <v>277</v>
      </c>
      <c r="F144" s="15"/>
      <c r="G144" s="15"/>
      <c r="H144" s="15"/>
    </row>
    <row r="145" spans="1:8" s="36" customFormat="1" ht="12.75" outlineLevel="1">
      <c r="A145" s="71" t="s">
        <v>262</v>
      </c>
      <c r="B145" s="73" t="s">
        <v>57</v>
      </c>
      <c r="C145" s="171">
        <v>518</v>
      </c>
      <c r="D145" s="195"/>
      <c r="E145" s="188" t="s">
        <v>277</v>
      </c>
      <c r="F145" s="15"/>
      <c r="G145" s="15"/>
      <c r="H145" s="15"/>
    </row>
    <row r="146" spans="1:8" s="36" customFormat="1" ht="12.75" outlineLevel="1">
      <c r="A146" s="71" t="s">
        <v>263</v>
      </c>
      <c r="B146" s="73" t="s">
        <v>57</v>
      </c>
      <c r="C146" s="171">
        <v>1212</v>
      </c>
      <c r="D146" s="195"/>
      <c r="E146" s="188" t="s">
        <v>277</v>
      </c>
      <c r="F146" s="15"/>
      <c r="G146" s="15"/>
      <c r="H146" s="15"/>
    </row>
    <row r="147" spans="1:8" s="36" customFormat="1" ht="12.75" outlineLevel="1">
      <c r="A147" s="71" t="s">
        <v>264</v>
      </c>
      <c r="B147" s="73" t="s">
        <v>57</v>
      </c>
      <c r="C147" s="19">
        <v>486</v>
      </c>
      <c r="D147" s="183"/>
      <c r="E147" s="188" t="s">
        <v>277</v>
      </c>
      <c r="F147" s="15"/>
      <c r="G147" s="15"/>
      <c r="H147" s="15"/>
    </row>
    <row r="148" spans="1:8" s="36" customFormat="1" ht="12.75" outlineLevel="1">
      <c r="A148" s="71" t="s">
        <v>265</v>
      </c>
      <c r="B148" s="73" t="s">
        <v>57</v>
      </c>
      <c r="C148" s="19">
        <v>851</v>
      </c>
      <c r="D148" s="183"/>
      <c r="E148" s="188" t="s">
        <v>277</v>
      </c>
      <c r="F148" s="15"/>
      <c r="G148" s="15"/>
      <c r="H148" s="15"/>
    </row>
    <row r="149" spans="1:8" s="36" customFormat="1" ht="12.75" outlineLevel="1">
      <c r="A149" s="71" t="s">
        <v>266</v>
      </c>
      <c r="B149" s="73" t="s">
        <v>57</v>
      </c>
      <c r="C149" s="19">
        <v>527</v>
      </c>
      <c r="D149" s="183"/>
      <c r="E149" s="188" t="s">
        <v>277</v>
      </c>
      <c r="F149" s="15"/>
      <c r="G149" s="15"/>
      <c r="H149" s="15"/>
    </row>
    <row r="150" spans="1:8" s="36" customFormat="1" ht="12.75" outlineLevel="1">
      <c r="A150" s="71" t="s">
        <v>267</v>
      </c>
      <c r="B150" s="73" t="s">
        <v>57</v>
      </c>
      <c r="C150" s="19">
        <v>267</v>
      </c>
      <c r="D150" s="183"/>
      <c r="E150" s="188" t="s">
        <v>277</v>
      </c>
      <c r="F150" s="15"/>
      <c r="G150" s="15"/>
      <c r="H150" s="15"/>
    </row>
    <row r="151" spans="1:8" s="36" customFormat="1" ht="13.5" outlineLevel="1" thickBot="1">
      <c r="A151" s="67" t="s">
        <v>268</v>
      </c>
      <c r="B151" s="216" t="s">
        <v>57</v>
      </c>
      <c r="C151" s="126">
        <v>222</v>
      </c>
      <c r="D151" s="184"/>
      <c r="E151" s="187" t="s">
        <v>277</v>
      </c>
      <c r="F151" s="15"/>
      <c r="G151" s="15"/>
      <c r="H151" s="15"/>
    </row>
    <row r="152" spans="2:12" s="36" customFormat="1" ht="13.5" thickTop="1">
      <c r="B152" s="95"/>
      <c r="H152" s="134"/>
      <c r="I152" s="134"/>
      <c r="J152" s="134"/>
      <c r="K152" s="134"/>
      <c r="L152" s="134"/>
    </row>
    <row r="153" s="36" customFormat="1" ht="13.5" thickBot="1">
      <c r="B153" s="95"/>
    </row>
    <row r="154" spans="1:5" s="36" customFormat="1" ht="13.5" thickTop="1">
      <c r="A154" s="112" t="s">
        <v>148</v>
      </c>
      <c r="B154" s="113" t="s">
        <v>55</v>
      </c>
      <c r="C154" s="114" t="s">
        <v>44</v>
      </c>
      <c r="D154" s="114" t="s">
        <v>56</v>
      </c>
      <c r="E154" s="185" t="s">
        <v>275</v>
      </c>
    </row>
    <row r="155" spans="1:5" s="36" customFormat="1" ht="12.75">
      <c r="A155" s="175" t="s">
        <v>202</v>
      </c>
      <c r="B155" s="131" t="s">
        <v>57</v>
      </c>
      <c r="C155" s="201">
        <v>149</v>
      </c>
      <c r="D155" s="190"/>
      <c r="E155" s="200" t="s">
        <v>327</v>
      </c>
    </row>
    <row r="156" spans="1:5" s="36" customFormat="1" ht="12.75" outlineLevel="1">
      <c r="A156" s="121" t="s">
        <v>203</v>
      </c>
      <c r="B156" s="131" t="s">
        <v>57</v>
      </c>
      <c r="C156" s="123">
        <v>612</v>
      </c>
      <c r="D156" s="182"/>
      <c r="E156" s="188" t="s">
        <v>277</v>
      </c>
    </row>
    <row r="157" spans="1:5" s="36" customFormat="1" ht="12.75" outlineLevel="1">
      <c r="A157" s="71" t="s">
        <v>204</v>
      </c>
      <c r="B157" s="131" t="s">
        <v>57</v>
      </c>
      <c r="C157" s="19">
        <v>166</v>
      </c>
      <c r="D157" s="183"/>
      <c r="E157" s="188" t="s">
        <v>276</v>
      </c>
    </row>
    <row r="158" spans="1:5" s="36" customFormat="1" ht="25.5" outlineLevel="1">
      <c r="A158" s="71" t="s">
        <v>205</v>
      </c>
      <c r="B158" s="131" t="s">
        <v>57</v>
      </c>
      <c r="C158" s="19">
        <v>389</v>
      </c>
      <c r="D158" s="183"/>
      <c r="E158" s="188" t="s">
        <v>276</v>
      </c>
    </row>
    <row r="159" spans="1:5" s="36" customFormat="1" ht="12.75" outlineLevel="1">
      <c r="A159" s="71" t="s">
        <v>206</v>
      </c>
      <c r="B159" s="131" t="s">
        <v>57</v>
      </c>
      <c r="C159" s="19">
        <v>162</v>
      </c>
      <c r="D159" s="183"/>
      <c r="E159" s="188" t="s">
        <v>277</v>
      </c>
    </row>
    <row r="160" spans="1:5" s="36" customFormat="1" ht="12.75" outlineLevel="1">
      <c r="A160" s="71" t="s">
        <v>207</v>
      </c>
      <c r="B160" s="131" t="s">
        <v>57</v>
      </c>
      <c r="C160" s="19">
        <v>473</v>
      </c>
      <c r="D160" s="183"/>
      <c r="E160" s="188" t="s">
        <v>276</v>
      </c>
    </row>
    <row r="161" spans="1:5" s="36" customFormat="1" ht="12.75" outlineLevel="1">
      <c r="A161" s="71" t="s">
        <v>280</v>
      </c>
      <c r="B161" s="131" t="s">
        <v>57</v>
      </c>
      <c r="C161" s="19">
        <v>292</v>
      </c>
      <c r="D161" s="183"/>
      <c r="E161" s="188" t="s">
        <v>276</v>
      </c>
    </row>
    <row r="162" spans="1:5" s="36" customFormat="1" ht="12.75" outlineLevel="1">
      <c r="A162" s="71" t="s">
        <v>208</v>
      </c>
      <c r="B162" s="131" t="s">
        <v>57</v>
      </c>
      <c r="C162" s="19">
        <v>259</v>
      </c>
      <c r="D162" s="183"/>
      <c r="E162" s="188" t="s">
        <v>276</v>
      </c>
    </row>
    <row r="163" spans="1:5" s="36" customFormat="1" ht="12.75" outlineLevel="1">
      <c r="A163" s="71" t="s">
        <v>209</v>
      </c>
      <c r="B163" s="131" t="s">
        <v>57</v>
      </c>
      <c r="C163" s="19">
        <v>260</v>
      </c>
      <c r="D163" s="183"/>
      <c r="E163" s="188" t="s">
        <v>276</v>
      </c>
    </row>
    <row r="164" spans="1:5" s="36" customFormat="1" ht="12.75" outlineLevel="1">
      <c r="A164" s="71" t="s">
        <v>210</v>
      </c>
      <c r="B164" s="131" t="s">
        <v>57</v>
      </c>
      <c r="C164" s="19">
        <v>165</v>
      </c>
      <c r="D164" s="183"/>
      <c r="E164" s="188" t="s">
        <v>276</v>
      </c>
    </row>
    <row r="165" spans="1:5" s="36" customFormat="1" ht="12.75" outlineLevel="1">
      <c r="A165" s="71" t="s">
        <v>211</v>
      </c>
      <c r="B165" s="131" t="s">
        <v>57</v>
      </c>
      <c r="C165" s="19">
        <v>396</v>
      </c>
      <c r="D165" s="183"/>
      <c r="E165" s="188" t="s">
        <v>276</v>
      </c>
    </row>
    <row r="166" spans="1:5" s="36" customFormat="1" ht="12.75" outlineLevel="1">
      <c r="A166" s="71" t="s">
        <v>212</v>
      </c>
      <c r="B166" s="131" t="s">
        <v>57</v>
      </c>
      <c r="C166" s="19">
        <v>120</v>
      </c>
      <c r="D166" s="183"/>
      <c r="E166" s="188" t="s">
        <v>276</v>
      </c>
    </row>
    <row r="167" spans="1:5" s="36" customFormat="1" ht="12.75" outlineLevel="1">
      <c r="A167" s="71" t="s">
        <v>213</v>
      </c>
      <c r="B167" s="131" t="s">
        <v>57</v>
      </c>
      <c r="C167" s="19">
        <v>208</v>
      </c>
      <c r="D167" s="183"/>
      <c r="E167" s="188" t="s">
        <v>277</v>
      </c>
    </row>
    <row r="168" spans="1:5" s="36" customFormat="1" ht="12.75" outlineLevel="1">
      <c r="A168" s="71" t="s">
        <v>278</v>
      </c>
      <c r="B168" s="131" t="s">
        <v>57</v>
      </c>
      <c r="C168" s="146">
        <v>187</v>
      </c>
      <c r="D168" s="183"/>
      <c r="E168" s="200" t="s">
        <v>327</v>
      </c>
    </row>
    <row r="169" spans="1:5" s="36" customFormat="1" ht="12.75" outlineLevel="1">
      <c r="A169" s="71" t="s">
        <v>279</v>
      </c>
      <c r="B169" s="131" t="s">
        <v>57</v>
      </c>
      <c r="C169" s="19">
        <v>121</v>
      </c>
      <c r="D169" s="183"/>
      <c r="E169" s="200" t="s">
        <v>327</v>
      </c>
    </row>
    <row r="170" spans="1:5" s="36" customFormat="1" ht="12.75" outlineLevel="1">
      <c r="A170" s="71" t="s">
        <v>214</v>
      </c>
      <c r="B170" s="131" t="s">
        <v>57</v>
      </c>
      <c r="C170" s="19">
        <v>390</v>
      </c>
      <c r="D170" s="183"/>
      <c r="E170" s="188" t="s">
        <v>276</v>
      </c>
    </row>
    <row r="171" spans="1:5" s="36" customFormat="1" ht="12.75" outlineLevel="1">
      <c r="A171" s="71" t="s">
        <v>215</v>
      </c>
      <c r="B171" s="131" t="s">
        <v>57</v>
      </c>
      <c r="C171" s="19">
        <v>780</v>
      </c>
      <c r="D171" s="183"/>
      <c r="E171" s="188" t="s">
        <v>276</v>
      </c>
    </row>
    <row r="172" spans="1:5" s="36" customFormat="1" ht="12.75" outlineLevel="1">
      <c r="A172" s="71" t="s">
        <v>216</v>
      </c>
      <c r="B172" s="131" t="s">
        <v>57</v>
      </c>
      <c r="C172" s="19">
        <v>248</v>
      </c>
      <c r="D172" s="183"/>
      <c r="E172" s="188" t="s">
        <v>277</v>
      </c>
    </row>
    <row r="173" spans="1:5" s="36" customFormat="1" ht="12.75" outlineLevel="1">
      <c r="A173" s="71" t="s">
        <v>217</v>
      </c>
      <c r="B173" s="131" t="s">
        <v>57</v>
      </c>
      <c r="C173" s="19">
        <v>154</v>
      </c>
      <c r="D173" s="183"/>
      <c r="E173" s="188" t="s">
        <v>277</v>
      </c>
    </row>
    <row r="174" spans="1:5" s="36" customFormat="1" ht="12.75" outlineLevel="1">
      <c r="A174" s="121" t="s">
        <v>281</v>
      </c>
      <c r="B174" s="131" t="s">
        <v>57</v>
      </c>
      <c r="C174" s="123">
        <v>415</v>
      </c>
      <c r="D174" s="182"/>
      <c r="E174" s="188" t="s">
        <v>276</v>
      </c>
    </row>
    <row r="175" spans="1:5" s="36" customFormat="1" ht="12.75" outlineLevel="1">
      <c r="A175" s="71" t="s">
        <v>220</v>
      </c>
      <c r="B175" s="131" t="s">
        <v>57</v>
      </c>
      <c r="C175" s="19">
        <v>121</v>
      </c>
      <c r="D175" s="183"/>
      <c r="E175" s="188" t="s">
        <v>277</v>
      </c>
    </row>
    <row r="176" spans="1:5" s="36" customFormat="1" ht="12.75" outlineLevel="1">
      <c r="A176" s="71" t="s">
        <v>218</v>
      </c>
      <c r="B176" s="131" t="s">
        <v>57</v>
      </c>
      <c r="C176" s="19">
        <v>147</v>
      </c>
      <c r="D176" s="183"/>
      <c r="E176" s="188" t="s">
        <v>276</v>
      </c>
    </row>
    <row r="177" spans="1:5" s="36" customFormat="1" ht="12.75" outlineLevel="1">
      <c r="A177" s="71" t="s">
        <v>219</v>
      </c>
      <c r="B177" s="131" t="s">
        <v>57</v>
      </c>
      <c r="C177" s="19">
        <v>356</v>
      </c>
      <c r="D177" s="183"/>
      <c r="E177" s="188" t="s">
        <v>276</v>
      </c>
    </row>
    <row r="178" spans="1:5" s="36" customFormat="1" ht="12.75" outlineLevel="1">
      <c r="A178" s="71" t="s">
        <v>282</v>
      </c>
      <c r="B178" s="131" t="s">
        <v>57</v>
      </c>
      <c r="C178" s="146">
        <v>129</v>
      </c>
      <c r="D178" s="183"/>
      <c r="E178" s="200" t="s">
        <v>327</v>
      </c>
    </row>
    <row r="179" spans="1:5" s="36" customFormat="1" ht="12.75" outlineLevel="1">
      <c r="A179" s="71" t="s">
        <v>283</v>
      </c>
      <c r="B179" s="131" t="s">
        <v>57</v>
      </c>
      <c r="C179" s="19">
        <v>223</v>
      </c>
      <c r="D179" s="183"/>
      <c r="E179" s="200" t="s">
        <v>327</v>
      </c>
    </row>
    <row r="180" spans="1:5" s="36" customFormat="1" ht="12.75" outlineLevel="1">
      <c r="A180" s="71" t="s">
        <v>221</v>
      </c>
      <c r="B180" s="131" t="s">
        <v>57</v>
      </c>
      <c r="C180" s="19">
        <v>364</v>
      </c>
      <c r="D180" s="183"/>
      <c r="E180" s="188" t="s">
        <v>276</v>
      </c>
    </row>
    <row r="181" spans="1:5" s="36" customFormat="1" ht="12.75" outlineLevel="1">
      <c r="A181" s="71" t="s">
        <v>222</v>
      </c>
      <c r="B181" s="131" t="s">
        <v>57</v>
      </c>
      <c r="C181" s="19">
        <v>120</v>
      </c>
      <c r="D181" s="183"/>
      <c r="E181" s="188" t="s">
        <v>276</v>
      </c>
    </row>
    <row r="182" spans="1:5" s="36" customFormat="1" ht="12.75" outlineLevel="1">
      <c r="A182" s="71" t="s">
        <v>284</v>
      </c>
      <c r="B182" s="131" t="s">
        <v>57</v>
      </c>
      <c r="C182" s="19">
        <v>133</v>
      </c>
      <c r="D182" s="183"/>
      <c r="E182" s="200" t="s">
        <v>327</v>
      </c>
    </row>
    <row r="183" spans="1:5" s="36" customFormat="1" ht="12.75" outlineLevel="1">
      <c r="A183" s="71" t="s">
        <v>223</v>
      </c>
      <c r="B183" s="131" t="s">
        <v>57</v>
      </c>
      <c r="C183" s="19">
        <v>175</v>
      </c>
      <c r="D183" s="183"/>
      <c r="E183" s="188" t="s">
        <v>276</v>
      </c>
    </row>
    <row r="184" spans="1:5" s="36" customFormat="1" ht="12.75" outlineLevel="1">
      <c r="A184" s="71" t="s">
        <v>285</v>
      </c>
      <c r="B184" s="131" t="s">
        <v>57</v>
      </c>
      <c r="C184" s="19">
        <v>140</v>
      </c>
      <c r="D184" s="183"/>
      <c r="E184" s="188" t="s">
        <v>276</v>
      </c>
    </row>
    <row r="185" spans="1:5" s="36" customFormat="1" ht="12.75" outlineLevel="1">
      <c r="A185" s="71" t="s">
        <v>286</v>
      </c>
      <c r="B185" s="131" t="s">
        <v>57</v>
      </c>
      <c r="C185" s="19">
        <v>148</v>
      </c>
      <c r="D185" s="183"/>
      <c r="E185" s="200" t="s">
        <v>327</v>
      </c>
    </row>
    <row r="186" spans="1:5" s="36" customFormat="1" ht="12.75" outlineLevel="1">
      <c r="A186" s="71" t="s">
        <v>287</v>
      </c>
      <c r="B186" s="131" t="s">
        <v>57</v>
      </c>
      <c r="C186" s="19">
        <v>1212</v>
      </c>
      <c r="D186" s="183"/>
      <c r="E186" s="188" t="s">
        <v>276</v>
      </c>
    </row>
    <row r="187" spans="1:5" s="36" customFormat="1" ht="12.75" outlineLevel="1">
      <c r="A187" s="71" t="s">
        <v>288</v>
      </c>
      <c r="B187" s="131" t="s">
        <v>57</v>
      </c>
      <c r="C187" s="19">
        <v>297</v>
      </c>
      <c r="D187" s="183"/>
      <c r="E187" s="200" t="s">
        <v>327</v>
      </c>
    </row>
    <row r="188" spans="1:5" s="36" customFormat="1" ht="12.75" outlineLevel="1">
      <c r="A188" s="71" t="s">
        <v>225</v>
      </c>
      <c r="B188" s="131" t="s">
        <v>57</v>
      </c>
      <c r="C188" s="19">
        <v>370</v>
      </c>
      <c r="D188" s="183"/>
      <c r="E188" s="200" t="s">
        <v>327</v>
      </c>
    </row>
    <row r="189" spans="1:5" s="36" customFormat="1" ht="12.75" outlineLevel="1">
      <c r="A189" s="71" t="s">
        <v>224</v>
      </c>
      <c r="B189" s="131" t="s">
        <v>57</v>
      </c>
      <c r="C189" s="19">
        <v>197</v>
      </c>
      <c r="D189" s="183"/>
      <c r="E189" s="188" t="s">
        <v>276</v>
      </c>
    </row>
    <row r="190" spans="1:5" s="36" customFormat="1" ht="12.75" outlineLevel="1">
      <c r="A190" s="71" t="s">
        <v>225</v>
      </c>
      <c r="B190" s="131" t="s">
        <v>57</v>
      </c>
      <c r="C190" s="19">
        <v>242</v>
      </c>
      <c r="D190" s="183"/>
      <c r="E190" s="188" t="s">
        <v>276</v>
      </c>
    </row>
    <row r="191" spans="1:5" s="36" customFormat="1" ht="12.75" outlineLevel="1">
      <c r="A191" s="71" t="s">
        <v>226</v>
      </c>
      <c r="B191" s="131" t="s">
        <v>57</v>
      </c>
      <c r="C191" s="19">
        <v>138</v>
      </c>
      <c r="D191" s="183"/>
      <c r="E191" s="188" t="s">
        <v>276</v>
      </c>
    </row>
    <row r="192" spans="1:5" s="36" customFormat="1" ht="12.75" outlineLevel="1">
      <c r="A192" s="71" t="s">
        <v>227</v>
      </c>
      <c r="B192" s="131" t="s">
        <v>57</v>
      </c>
      <c r="C192" s="19">
        <v>524</v>
      </c>
      <c r="D192" s="183"/>
      <c r="E192" s="188" t="s">
        <v>276</v>
      </c>
    </row>
    <row r="193" spans="1:5" s="36" customFormat="1" ht="12.75" outlineLevel="1">
      <c r="A193" s="71" t="s">
        <v>228</v>
      </c>
      <c r="B193" s="131" t="s">
        <v>57</v>
      </c>
      <c r="C193" s="19">
        <v>383</v>
      </c>
      <c r="D193" s="183"/>
      <c r="E193" s="188" t="s">
        <v>276</v>
      </c>
    </row>
    <row r="194" spans="1:5" s="36" customFormat="1" ht="12.75" outlineLevel="1">
      <c r="A194" s="71" t="s">
        <v>229</v>
      </c>
      <c r="B194" s="131" t="s">
        <v>57</v>
      </c>
      <c r="C194" s="19">
        <v>722</v>
      </c>
      <c r="D194" s="183"/>
      <c r="E194" s="188" t="s">
        <v>277</v>
      </c>
    </row>
    <row r="195" spans="1:5" s="36" customFormat="1" ht="12.75" outlineLevel="1">
      <c r="A195" s="71" t="s">
        <v>230</v>
      </c>
      <c r="B195" s="131" t="s">
        <v>57</v>
      </c>
      <c r="C195" s="19">
        <v>582</v>
      </c>
      <c r="D195" s="183"/>
      <c r="E195" s="188" t="s">
        <v>276</v>
      </c>
    </row>
    <row r="196" spans="1:5" s="36" customFormat="1" ht="12.75" outlineLevel="1">
      <c r="A196" s="71" t="s">
        <v>231</v>
      </c>
      <c r="B196" s="131" t="s">
        <v>57</v>
      </c>
      <c r="C196" s="19">
        <v>249</v>
      </c>
      <c r="D196" s="183"/>
      <c r="E196" s="188" t="s">
        <v>276</v>
      </c>
    </row>
    <row r="197" spans="1:5" s="36" customFormat="1" ht="12.75" outlineLevel="1">
      <c r="A197" s="71" t="s">
        <v>232</v>
      </c>
      <c r="B197" s="131" t="s">
        <v>57</v>
      </c>
      <c r="C197" s="19">
        <v>269</v>
      </c>
      <c r="D197" s="183"/>
      <c r="E197" s="188" t="s">
        <v>276</v>
      </c>
    </row>
    <row r="198" spans="1:5" s="36" customFormat="1" ht="12.75" outlineLevel="1">
      <c r="A198" s="71" t="s">
        <v>233</v>
      </c>
      <c r="B198" s="131" t="s">
        <v>57</v>
      </c>
      <c r="C198" s="19">
        <v>187</v>
      </c>
      <c r="D198" s="183"/>
      <c r="E198" s="188" t="s">
        <v>277</v>
      </c>
    </row>
    <row r="199" spans="1:5" s="36" customFormat="1" ht="12.75" outlineLevel="1">
      <c r="A199" s="71" t="s">
        <v>289</v>
      </c>
      <c r="B199" s="73" t="s">
        <v>57</v>
      </c>
      <c r="C199" s="19">
        <v>221</v>
      </c>
      <c r="D199" s="183"/>
      <c r="E199" s="200" t="s">
        <v>327</v>
      </c>
    </row>
    <row r="200" spans="1:5" s="36" customFormat="1" ht="12.75" outlineLevel="1">
      <c r="A200" s="71" t="s">
        <v>290</v>
      </c>
      <c r="B200" s="73" t="s">
        <v>57</v>
      </c>
      <c r="C200" s="19">
        <v>218</v>
      </c>
      <c r="D200" s="183"/>
      <c r="E200" s="200" t="s">
        <v>327</v>
      </c>
    </row>
    <row r="201" spans="1:5" s="36" customFormat="1" ht="12.75" outlineLevel="1">
      <c r="A201" s="130" t="s">
        <v>291</v>
      </c>
      <c r="B201" s="131" t="s">
        <v>57</v>
      </c>
      <c r="C201" s="132">
        <v>229</v>
      </c>
      <c r="D201" s="191"/>
      <c r="E201" s="200" t="s">
        <v>327</v>
      </c>
    </row>
    <row r="202" spans="1:5" s="36" customFormat="1" ht="13.5" outlineLevel="1" thickBot="1">
      <c r="A202" s="67" t="s">
        <v>234</v>
      </c>
      <c r="B202" s="125" t="s">
        <v>57</v>
      </c>
      <c r="C202" s="126">
        <v>1143</v>
      </c>
      <c r="D202" s="184"/>
      <c r="E202" s="187" t="s">
        <v>276</v>
      </c>
    </row>
    <row r="203" spans="1:4" s="36" customFormat="1" ht="14.25" thickBot="1" thickTop="1">
      <c r="A203" s="176"/>
      <c r="B203" s="177"/>
      <c r="C203" s="176"/>
      <c r="D203" s="176"/>
    </row>
    <row r="204" spans="1:6" s="36" customFormat="1" ht="13.5" thickTop="1">
      <c r="A204" s="112" t="s">
        <v>157</v>
      </c>
      <c r="B204" s="113" t="s">
        <v>55</v>
      </c>
      <c r="C204" s="114" t="s">
        <v>44</v>
      </c>
      <c r="D204" s="189" t="s">
        <v>56</v>
      </c>
      <c r="E204" s="185" t="s">
        <v>275</v>
      </c>
      <c r="F204" s="116"/>
    </row>
    <row r="205" spans="1:5" s="36" customFormat="1" ht="12.75">
      <c r="A205" s="121" t="s">
        <v>235</v>
      </c>
      <c r="B205" s="122" t="s">
        <v>57</v>
      </c>
      <c r="C205" s="123">
        <v>54</v>
      </c>
      <c r="D205" s="182"/>
      <c r="E205" s="188" t="s">
        <v>277</v>
      </c>
    </row>
    <row r="206" spans="1:5" s="36" customFormat="1" ht="13.5" thickBot="1">
      <c r="A206" s="178" t="s">
        <v>236</v>
      </c>
      <c r="B206" s="125" t="s">
        <v>57</v>
      </c>
      <c r="C206" s="126">
        <v>2291</v>
      </c>
      <c r="D206" s="184"/>
      <c r="E206" s="187" t="s">
        <v>277</v>
      </c>
    </row>
    <row r="207" spans="1:4" s="36" customFormat="1" ht="14.25" thickBot="1" thickTop="1">
      <c r="A207"/>
      <c r="B207" s="95"/>
      <c r="D207" s="176"/>
    </row>
    <row r="208" spans="1:6" s="36" customFormat="1" ht="12" customHeight="1" thickTop="1">
      <c r="A208" s="112" t="s">
        <v>158</v>
      </c>
      <c r="B208" s="113"/>
      <c r="C208" s="114"/>
      <c r="D208" s="189"/>
      <c r="E208" s="185" t="s">
        <v>275</v>
      </c>
      <c r="F208" s="116"/>
    </row>
    <row r="209" spans="1:5" s="36" customFormat="1" ht="13.5" thickBot="1">
      <c r="A209" s="117" t="s">
        <v>274</v>
      </c>
      <c r="B209" s="118" t="s">
        <v>57</v>
      </c>
      <c r="C209" s="119">
        <v>571</v>
      </c>
      <c r="D209" s="186"/>
      <c r="E209" s="187" t="s">
        <v>277</v>
      </c>
    </row>
    <row r="210" spans="1:4" s="36" customFormat="1" ht="14.25" thickBot="1" thickTop="1">
      <c r="A210"/>
      <c r="B210" s="95"/>
      <c r="D210" s="176"/>
    </row>
    <row r="211" spans="1:6" s="36" customFormat="1" ht="13.5" thickTop="1">
      <c r="A211" s="112" t="s">
        <v>238</v>
      </c>
      <c r="B211" s="113"/>
      <c r="C211" s="114"/>
      <c r="D211" s="189"/>
      <c r="E211" s="185" t="s">
        <v>275</v>
      </c>
      <c r="F211" s="116"/>
    </row>
    <row r="212" spans="1:5" s="36" customFormat="1" ht="13.5" thickBot="1">
      <c r="A212" s="67" t="s">
        <v>237</v>
      </c>
      <c r="B212" s="118" t="s">
        <v>57</v>
      </c>
      <c r="C212" s="119">
        <v>96</v>
      </c>
      <c r="D212" s="186"/>
      <c r="E212" s="187" t="s">
        <v>277</v>
      </c>
    </row>
    <row r="213" s="36" customFormat="1" ht="13.5" thickTop="1">
      <c r="B213" s="95"/>
    </row>
    <row r="214" ht="12.75">
      <c r="A214" s="36"/>
    </row>
    <row r="215" ht="12.75">
      <c r="A215" s="36"/>
    </row>
    <row r="216" ht="12.75">
      <c r="A216" s="36"/>
    </row>
    <row r="217" ht="12.75">
      <c r="A217" s="36"/>
    </row>
    <row r="218" ht="12.75">
      <c r="A218" s="36"/>
    </row>
    <row r="219" ht="12.75">
      <c r="A219" s="36"/>
    </row>
    <row r="220" ht="12.75">
      <c r="A220" s="36"/>
    </row>
    <row r="221" ht="12.75">
      <c r="A221" s="36"/>
    </row>
    <row r="222" ht="12.75">
      <c r="A222" s="36"/>
    </row>
    <row r="223" ht="12.75">
      <c r="A223" s="36"/>
    </row>
    <row r="224" ht="12.75">
      <c r="A224" s="36"/>
    </row>
    <row r="225" ht="12.75">
      <c r="A225" s="36"/>
    </row>
    <row r="226" ht="12.75">
      <c r="A226" s="36"/>
    </row>
    <row r="227" ht="12.75">
      <c r="A227" s="36"/>
    </row>
    <row r="228" ht="12.75">
      <c r="A228" s="36"/>
    </row>
    <row r="229" ht="12.75">
      <c r="A229" s="36"/>
    </row>
    <row r="230" ht="12.75">
      <c r="A230" s="36"/>
    </row>
    <row r="231" ht="12.75">
      <c r="A231" s="36"/>
    </row>
    <row r="232" ht="12.75">
      <c r="A232" s="36"/>
    </row>
    <row r="233" ht="12.75">
      <c r="A233" s="36"/>
    </row>
    <row r="234" ht="12.75">
      <c r="A234" s="36"/>
    </row>
    <row r="235" ht="12.75">
      <c r="A235" s="36"/>
    </row>
    <row r="236" ht="12.75">
      <c r="A236" s="36"/>
    </row>
    <row r="237" ht="12.75">
      <c r="A237" s="36"/>
    </row>
    <row r="238" ht="12.75">
      <c r="A238" s="36"/>
    </row>
    <row r="239" ht="12.75">
      <c r="A239" s="36"/>
    </row>
    <row r="240" ht="12.75">
      <c r="A240" s="36"/>
    </row>
    <row r="241" ht="12.75">
      <c r="A241" s="36"/>
    </row>
    <row r="242" ht="12.75">
      <c r="A242" s="36"/>
    </row>
    <row r="243" ht="12.75">
      <c r="A243" s="36"/>
    </row>
    <row r="244" ht="12.75">
      <c r="A244" s="36"/>
    </row>
    <row r="245" ht="12.75">
      <c r="A245" s="36"/>
    </row>
    <row r="246" ht="12.75">
      <c r="A246" s="36"/>
    </row>
    <row r="247" ht="12.75">
      <c r="A247" s="36"/>
    </row>
    <row r="248" ht="12.75">
      <c r="A248" s="36"/>
    </row>
    <row r="249" ht="12.75">
      <c r="A249" s="36"/>
    </row>
    <row r="250" ht="12.75">
      <c r="A250" s="36"/>
    </row>
    <row r="251" ht="12.75">
      <c r="A251" s="36"/>
    </row>
    <row r="252" ht="12.75">
      <c r="A252" s="36"/>
    </row>
    <row r="253" ht="12.75">
      <c r="A253" s="36"/>
    </row>
    <row r="254" ht="12.75">
      <c r="A254" s="36"/>
    </row>
    <row r="255" ht="12.75">
      <c r="A255" s="36"/>
    </row>
    <row r="256" ht="12.75">
      <c r="A256" s="36"/>
    </row>
    <row r="257" ht="12.75">
      <c r="A257" s="36"/>
    </row>
    <row r="258" ht="12.75">
      <c r="A258" s="36"/>
    </row>
    <row r="259" ht="12.75">
      <c r="A259" s="36"/>
    </row>
    <row r="260" ht="12.75">
      <c r="A260" s="36"/>
    </row>
    <row r="261" ht="12.75">
      <c r="A261" s="36"/>
    </row>
    <row r="262" ht="12.75">
      <c r="A262" s="36"/>
    </row>
    <row r="263" ht="12.75">
      <c r="A263" s="36"/>
    </row>
    <row r="264" ht="12.75">
      <c r="A264" s="36"/>
    </row>
    <row r="265" ht="12.75">
      <c r="A265" s="36"/>
    </row>
    <row r="266" ht="12.75">
      <c r="A266" s="36"/>
    </row>
    <row r="267" ht="12.75">
      <c r="A267" s="36"/>
    </row>
    <row r="268" ht="12.75">
      <c r="A268" s="36"/>
    </row>
    <row r="269" ht="12.75">
      <c r="A269" s="36"/>
    </row>
    <row r="270" ht="12.75">
      <c r="A270" s="36"/>
    </row>
    <row r="271" ht="12.75">
      <c r="A271" s="36"/>
    </row>
    <row r="272" ht="12.75">
      <c r="A272" s="36"/>
    </row>
    <row r="273" ht="12.75">
      <c r="A273" s="36"/>
    </row>
    <row r="274" ht="12.75">
      <c r="A274" s="36"/>
    </row>
    <row r="275" ht="12.75">
      <c r="A275" s="36"/>
    </row>
    <row r="276" ht="12.75">
      <c r="A276" s="36"/>
    </row>
    <row r="277" ht="12.75">
      <c r="A277" s="36"/>
    </row>
    <row r="278" ht="12.75">
      <c r="A278" s="36"/>
    </row>
    <row r="279" ht="12.75">
      <c r="A279" s="36"/>
    </row>
    <row r="280" ht="12.75">
      <c r="A280" s="36"/>
    </row>
    <row r="281" ht="12.75">
      <c r="A281" s="36"/>
    </row>
    <row r="282" ht="12.75">
      <c r="A282" s="36"/>
    </row>
    <row r="283" ht="12.75">
      <c r="A283" s="36"/>
    </row>
    <row r="284" ht="12.75">
      <c r="A284" s="36"/>
    </row>
    <row r="285" ht="12.75">
      <c r="A285" s="36"/>
    </row>
    <row r="286" ht="12.75">
      <c r="A286" s="36"/>
    </row>
    <row r="287" ht="12.75">
      <c r="A287" s="36"/>
    </row>
    <row r="288" ht="12.75">
      <c r="A288" s="36"/>
    </row>
    <row r="289" ht="12.75">
      <c r="A289" s="36"/>
    </row>
    <row r="290" ht="12.75">
      <c r="A290" s="36"/>
    </row>
    <row r="291" ht="12.75">
      <c r="A291" s="36"/>
    </row>
    <row r="292" ht="12.75">
      <c r="A292" s="36"/>
    </row>
    <row r="293" ht="12.75">
      <c r="A293" s="36"/>
    </row>
    <row r="294" ht="12.75">
      <c r="A294" s="36"/>
    </row>
    <row r="295" ht="12.75">
      <c r="A295" s="36"/>
    </row>
    <row r="296" ht="12.75">
      <c r="A296" s="36"/>
    </row>
    <row r="297" ht="12.75">
      <c r="A297" s="36"/>
    </row>
    <row r="298" ht="12.75">
      <c r="A298" s="36"/>
    </row>
    <row r="299" ht="12.75">
      <c r="A299" s="36"/>
    </row>
    <row r="300" ht="12.75">
      <c r="A300" s="36"/>
    </row>
    <row r="301" ht="12.75">
      <c r="A301" s="36"/>
    </row>
    <row r="302" ht="12.75">
      <c r="A302" s="36"/>
    </row>
    <row r="303" ht="12.75">
      <c r="A303" s="36"/>
    </row>
    <row r="304" ht="12.75">
      <c r="A304" s="36"/>
    </row>
    <row r="305" ht="12.75">
      <c r="A305" s="36"/>
    </row>
    <row r="306" ht="12.75">
      <c r="A306" s="36"/>
    </row>
    <row r="307" ht="12.75">
      <c r="A307" s="36"/>
    </row>
    <row r="308" ht="12.75">
      <c r="A308" s="36"/>
    </row>
    <row r="309" ht="12.75">
      <c r="A309" s="36"/>
    </row>
    <row r="310" ht="12.75">
      <c r="A310" s="36"/>
    </row>
    <row r="311" ht="12.75">
      <c r="A311" s="36"/>
    </row>
    <row r="312" ht="12.75">
      <c r="A312" s="36"/>
    </row>
    <row r="313" ht="12.75">
      <c r="A313" s="36"/>
    </row>
    <row r="314" ht="12.75">
      <c r="A314" s="36"/>
    </row>
    <row r="315" s="36" customFormat="1" ht="12.75">
      <c r="B315" s="95"/>
    </row>
    <row r="316" s="36" customFormat="1" ht="12.75">
      <c r="B316" s="95"/>
    </row>
    <row r="317" s="36" customFormat="1" ht="12.75">
      <c r="B317" s="95"/>
    </row>
    <row r="318" s="36" customFormat="1" ht="12.75">
      <c r="B318" s="95"/>
    </row>
    <row r="319" s="36" customFormat="1" ht="12.75">
      <c r="B319" s="95"/>
    </row>
    <row r="320" s="36" customFormat="1" ht="12.75">
      <c r="B320" s="95"/>
    </row>
    <row r="321" s="36" customFormat="1" ht="12.75">
      <c r="B321" s="95"/>
    </row>
    <row r="322" s="36" customFormat="1" ht="12.75">
      <c r="B322" s="95"/>
    </row>
    <row r="323" s="36" customFormat="1" ht="12.75">
      <c r="B323" s="95"/>
    </row>
    <row r="324" s="36" customFormat="1" ht="12.75">
      <c r="B324" s="95"/>
    </row>
    <row r="325" s="36" customFormat="1" ht="12.75">
      <c r="B325" s="95"/>
    </row>
    <row r="326" s="36" customFormat="1" ht="12.75">
      <c r="B326" s="95"/>
    </row>
    <row r="327" s="36" customFormat="1" ht="12.75">
      <c r="B327" s="95"/>
    </row>
    <row r="328" s="36" customFormat="1" ht="12.75">
      <c r="B328" s="95"/>
    </row>
    <row r="329" s="36" customFormat="1" ht="12.75">
      <c r="B329" s="95"/>
    </row>
    <row r="330" s="36" customFormat="1" ht="12.75">
      <c r="B330" s="95"/>
    </row>
    <row r="331" s="36" customFormat="1" ht="12.75">
      <c r="B331" s="95"/>
    </row>
    <row r="332" s="36" customFormat="1" ht="12.75">
      <c r="B332" s="95"/>
    </row>
    <row r="333" s="36" customFormat="1" ht="12.75">
      <c r="B333" s="95"/>
    </row>
    <row r="334" spans="1:2" s="36" customFormat="1" ht="12.75">
      <c r="A334" s="68"/>
      <c r="B334" s="95"/>
    </row>
    <row r="335" ht="12.75">
      <c r="A335" s="36"/>
    </row>
    <row r="336" ht="12.75">
      <c r="A336" s="36"/>
    </row>
    <row r="337" ht="12.75">
      <c r="A337" s="36"/>
    </row>
    <row r="338" ht="12.75">
      <c r="A338" s="36"/>
    </row>
    <row r="339" ht="12.75">
      <c r="A339" s="36"/>
    </row>
    <row r="340" ht="12.75">
      <c r="A340" s="36"/>
    </row>
    <row r="341" ht="12.75">
      <c r="A341" s="36"/>
    </row>
    <row r="342" ht="12.75">
      <c r="A342" s="36"/>
    </row>
    <row r="343" ht="12.75">
      <c r="A343" s="36"/>
    </row>
    <row r="344" ht="12.75">
      <c r="A344" s="36"/>
    </row>
    <row r="345" ht="12.75">
      <c r="A345" s="36"/>
    </row>
    <row r="346" ht="12.75">
      <c r="A346" s="36"/>
    </row>
    <row r="347" ht="12.75">
      <c r="A347" s="36"/>
    </row>
    <row r="348" ht="12.75">
      <c r="A348" s="36"/>
    </row>
    <row r="349" ht="12.75">
      <c r="A349" s="36"/>
    </row>
    <row r="350" ht="12.75">
      <c r="A350" s="36"/>
    </row>
    <row r="351" ht="12.75">
      <c r="A351" s="36"/>
    </row>
    <row r="352" ht="12.75">
      <c r="A352" s="36"/>
    </row>
    <row r="353" ht="12.75">
      <c r="A353" s="36"/>
    </row>
  </sheetData>
  <mergeCells count="19">
    <mergeCell ref="A130:D130"/>
    <mergeCell ref="A143:D143"/>
    <mergeCell ref="J9:K10"/>
    <mergeCell ref="L9:M10"/>
    <mergeCell ref="A113:D113"/>
    <mergeCell ref="A117:D117"/>
    <mergeCell ref="A16:E16"/>
    <mergeCell ref="A95:D95"/>
    <mergeCell ref="A108:D108"/>
    <mergeCell ref="A96:D96"/>
    <mergeCell ref="A102:D102"/>
    <mergeCell ref="A8:M8"/>
    <mergeCell ref="A7:E7"/>
    <mergeCell ref="F9:G10"/>
    <mergeCell ref="H9:I10"/>
    <mergeCell ref="D9:E10"/>
    <mergeCell ref="A9:A11"/>
    <mergeCell ref="B9:B11"/>
    <mergeCell ref="C9:C11"/>
  </mergeCells>
  <printOptions/>
  <pageMargins left="0.75" right="0.75" top="1" bottom="1" header="0.5" footer="0.5"/>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tabColor indexed="47"/>
    <outlinePr summaryBelow="0"/>
  </sheetPr>
  <dimension ref="A3:O37"/>
  <sheetViews>
    <sheetView workbookViewId="0" topLeftCell="A1">
      <selection activeCell="A4" sqref="A4"/>
    </sheetView>
  </sheetViews>
  <sheetFormatPr defaultColWidth="9.140625" defaultRowHeight="12.75"/>
  <cols>
    <col min="1" max="1" width="31.28125" style="13" customWidth="1"/>
    <col min="2" max="3" width="9.140625" style="13" customWidth="1"/>
    <col min="4" max="4" width="17.7109375" style="13" customWidth="1"/>
    <col min="5" max="5" width="11.421875" style="13" customWidth="1"/>
    <col min="6" max="6" width="15.8515625" style="13" customWidth="1"/>
    <col min="7" max="7" width="12.7109375" style="13" customWidth="1"/>
    <col min="8" max="8" width="11.7109375" style="13" customWidth="1"/>
    <col min="9" max="9" width="13.140625" style="13" customWidth="1"/>
    <col min="10" max="10" width="9.140625" style="13" customWidth="1"/>
    <col min="11" max="11" width="7.8515625" style="13" customWidth="1"/>
    <col min="12" max="12" width="14.00390625" style="13" customWidth="1"/>
    <col min="13" max="14" width="9.140625" style="13" customWidth="1"/>
    <col min="15" max="15" width="11.8515625" style="13" customWidth="1"/>
    <col min="16" max="16384" width="9.140625" style="13" customWidth="1"/>
  </cols>
  <sheetData>
    <row r="1" s="43" customFormat="1" ht="10.5"/>
    <row r="2" s="43" customFormat="1" ht="10.5"/>
    <row r="3" spans="1:4" s="43" customFormat="1" ht="10.5">
      <c r="A3" s="312"/>
      <c r="B3" s="312"/>
      <c r="C3" s="312"/>
      <c r="D3" s="45"/>
    </row>
    <row r="4" s="43" customFormat="1" ht="10.5"/>
    <row r="5" s="43" customFormat="1" ht="10.5"/>
    <row r="6" s="43" customFormat="1" ht="10.5"/>
    <row r="7" s="43" customFormat="1" ht="10.5"/>
    <row r="8" s="43" customFormat="1" ht="10.5"/>
    <row r="9" spans="1:5" s="43" customFormat="1" ht="108.75" customHeight="1">
      <c r="A9" s="279" t="s">
        <v>136</v>
      </c>
      <c r="B9" s="280"/>
      <c r="C9" s="280"/>
      <c r="D9" s="280"/>
      <c r="E9" s="280"/>
    </row>
    <row r="10" spans="1:15" s="43" customFormat="1" ht="12.75">
      <c r="A10" s="318" t="s">
        <v>49</v>
      </c>
      <c r="B10" s="319"/>
      <c r="C10" s="319"/>
      <c r="D10" s="319"/>
      <c r="E10" s="319"/>
      <c r="F10" s="319"/>
      <c r="G10" s="320"/>
      <c r="H10" s="320"/>
      <c r="I10" s="320"/>
      <c r="J10" s="320"/>
      <c r="K10" s="320"/>
      <c r="L10" s="320"/>
      <c r="M10" s="320"/>
      <c r="N10" s="320"/>
      <c r="O10" s="321"/>
    </row>
    <row r="11" spans="1:15" s="43" customFormat="1" ht="10.5">
      <c r="A11" s="303" t="s">
        <v>55</v>
      </c>
      <c r="B11" s="313"/>
      <c r="C11" s="304"/>
      <c r="D11" s="285" t="s">
        <v>47</v>
      </c>
      <c r="E11" s="285" t="s">
        <v>48</v>
      </c>
      <c r="F11" s="303" t="s">
        <v>113</v>
      </c>
      <c r="G11" s="307"/>
      <c r="H11" s="303" t="s">
        <v>111</v>
      </c>
      <c r="I11" s="307"/>
      <c r="J11" s="303" t="s">
        <v>112</v>
      </c>
      <c r="K11" s="310"/>
      <c r="L11" s="303" t="s">
        <v>114</v>
      </c>
      <c r="M11" s="304"/>
      <c r="N11" s="303" t="s">
        <v>115</v>
      </c>
      <c r="O11" s="304"/>
    </row>
    <row r="12" spans="1:15" s="43" customFormat="1" ht="10.5">
      <c r="A12" s="314"/>
      <c r="B12" s="315"/>
      <c r="C12" s="316"/>
      <c r="D12" s="301"/>
      <c r="E12" s="301"/>
      <c r="F12" s="308"/>
      <c r="G12" s="309"/>
      <c r="H12" s="308"/>
      <c r="I12" s="309"/>
      <c r="J12" s="308"/>
      <c r="K12" s="311"/>
      <c r="L12" s="305"/>
      <c r="M12" s="306"/>
      <c r="N12" s="305"/>
      <c r="O12" s="306"/>
    </row>
    <row r="13" spans="1:15" s="43" customFormat="1" ht="10.5">
      <c r="A13" s="305"/>
      <c r="B13" s="317"/>
      <c r="C13" s="306"/>
      <c r="D13" s="302"/>
      <c r="E13" s="302"/>
      <c r="F13" s="137" t="s">
        <v>108</v>
      </c>
      <c r="G13" s="137" t="s">
        <v>52</v>
      </c>
      <c r="H13" s="138" t="s">
        <v>108</v>
      </c>
      <c r="I13" s="137" t="s">
        <v>52</v>
      </c>
      <c r="J13" s="137" t="s">
        <v>108</v>
      </c>
      <c r="K13" s="156" t="s">
        <v>52</v>
      </c>
      <c r="L13" s="161" t="s">
        <v>108</v>
      </c>
      <c r="M13" s="161" t="s">
        <v>52</v>
      </c>
      <c r="N13" s="161" t="s">
        <v>108</v>
      </c>
      <c r="O13" s="161" t="s">
        <v>52</v>
      </c>
    </row>
    <row r="14" spans="1:15" s="43" customFormat="1" ht="13.5" customHeight="1" thickBot="1">
      <c r="A14" s="298" t="s">
        <v>328</v>
      </c>
      <c r="B14" s="299"/>
      <c r="C14" s="299"/>
      <c r="D14" s="50">
        <f>SUM(C23:C30)</f>
        <v>3786</v>
      </c>
      <c r="E14" s="50">
        <f>COUNTA(A23:A30)</f>
        <v>8</v>
      </c>
      <c r="F14" s="48">
        <f>COUNTBLANK(D23:D30)</f>
        <v>8</v>
      </c>
      <c r="G14" s="154">
        <f>F14/E14</f>
        <v>1</v>
      </c>
      <c r="H14" s="48">
        <f>COUNTIF(D23:D30,"done")</f>
        <v>0</v>
      </c>
      <c r="I14" s="49">
        <f>H14/E14</f>
        <v>0</v>
      </c>
      <c r="J14" s="50">
        <f>COUNTIF(D23:D30,"in progress")</f>
        <v>0</v>
      </c>
      <c r="K14" s="157">
        <f>J14/E14</f>
        <v>0</v>
      </c>
      <c r="L14" s="60">
        <f>COUNTIF(D23:D30,"Uploaded")</f>
        <v>0</v>
      </c>
      <c r="M14" s="159">
        <f>L14/E14</f>
        <v>0</v>
      </c>
      <c r="N14" s="60">
        <f>COUNTIF(D23:D30,"Qa complete")</f>
        <v>0</v>
      </c>
      <c r="O14" s="159">
        <f>N14/E14</f>
        <v>0</v>
      </c>
    </row>
    <row r="15" spans="1:15" s="43" customFormat="1" ht="13.5" customHeight="1" thickBot="1" thickTop="1">
      <c r="A15" s="298" t="s">
        <v>329</v>
      </c>
      <c r="B15" s="299"/>
      <c r="C15" s="299"/>
      <c r="D15" s="50">
        <f>SUM(C33:C37)</f>
        <v>2275</v>
      </c>
      <c r="E15" s="50">
        <f>COUNTA(A33:A37)</f>
        <v>5</v>
      </c>
      <c r="F15" s="48">
        <f>COUNTBLANK(D33:D37)</f>
        <v>5</v>
      </c>
      <c r="G15" s="154">
        <f>F15/E15</f>
        <v>1</v>
      </c>
      <c r="H15" s="48">
        <f>COUNTIF(D33:D37,"done")</f>
        <v>0</v>
      </c>
      <c r="I15" s="49">
        <f>H15/E15</f>
        <v>0</v>
      </c>
      <c r="J15" s="50">
        <f>COUNTIF(D33:D37,"in progress")</f>
        <v>0</v>
      </c>
      <c r="K15" s="157">
        <f>J15/E15</f>
        <v>0</v>
      </c>
      <c r="L15" s="60">
        <f>COUNTIF(D33:D37,"Uploaded")</f>
        <v>0</v>
      </c>
      <c r="M15" s="159">
        <f>L15/E15</f>
        <v>0</v>
      </c>
      <c r="N15" s="60">
        <f>COUNTIF(D33:D37,"Qa complete")</f>
        <v>0</v>
      </c>
      <c r="O15" s="159">
        <f>N15/E15</f>
        <v>0</v>
      </c>
    </row>
    <row r="16" spans="2:15" s="43" customFormat="1" ht="12" thickBot="1" thickTop="1">
      <c r="B16" s="46"/>
      <c r="C16" s="51" t="s">
        <v>53</v>
      </c>
      <c r="D16" s="52">
        <f>SUM(D14:D15)</f>
        <v>6061</v>
      </c>
      <c r="E16" s="52">
        <f>SUM(E14:E15)</f>
        <v>13</v>
      </c>
      <c r="F16" s="52">
        <f>SUM(F14:F15)</f>
        <v>13</v>
      </c>
      <c r="G16" s="155">
        <f>F16/E16</f>
        <v>1</v>
      </c>
      <c r="H16" s="53">
        <f>SUM(H14)</f>
        <v>0</v>
      </c>
      <c r="I16" s="54">
        <f>H16/E16</f>
        <v>0</v>
      </c>
      <c r="J16" s="55">
        <f>SUM(J14)</f>
        <v>0</v>
      </c>
      <c r="K16" s="158">
        <f>J16/E16</f>
        <v>0</v>
      </c>
      <c r="L16" s="60">
        <f>SUM(L14)</f>
        <v>0</v>
      </c>
      <c r="M16" s="160">
        <f>L16/E16</f>
        <v>0</v>
      </c>
      <c r="N16" s="60">
        <f>SUM(N14)</f>
        <v>0</v>
      </c>
      <c r="O16" s="160">
        <f>N16/E16</f>
        <v>0</v>
      </c>
    </row>
    <row r="17" spans="1:12" s="43" customFormat="1" ht="11.25" thickTop="1">
      <c r="A17" s="47" t="s">
        <v>54</v>
      </c>
      <c r="B17" s="44"/>
      <c r="D17" s="44"/>
      <c r="E17" s="44"/>
      <c r="F17" s="44"/>
      <c r="G17" s="44"/>
      <c r="H17" s="44"/>
      <c r="I17" s="44"/>
      <c r="J17" s="44"/>
      <c r="K17" s="44"/>
      <c r="L17" s="44"/>
    </row>
    <row r="20" spans="1:15" ht="53.25" customHeight="1">
      <c r="A20" s="268" t="s">
        <v>0</v>
      </c>
      <c r="B20" s="268"/>
      <c r="C20" s="268"/>
      <c r="D20" s="268"/>
      <c r="E20" s="268"/>
      <c r="F20" s="300"/>
      <c r="G20" s="300"/>
      <c r="H20" s="300"/>
      <c r="I20" s="300"/>
      <c r="J20" s="300"/>
      <c r="K20" s="300"/>
      <c r="L20" s="300"/>
      <c r="M20" s="300"/>
      <c r="N20" s="300"/>
      <c r="O20" s="300"/>
    </row>
    <row r="21" ht="13.5" thickBot="1"/>
    <row r="22" spans="1:6" s="43" customFormat="1" ht="11.25" thickTop="1">
      <c r="A22" s="65" t="s">
        <v>328</v>
      </c>
      <c r="B22" s="56" t="s">
        <v>55</v>
      </c>
      <c r="C22" s="57" t="s">
        <v>44</v>
      </c>
      <c r="D22" s="58" t="s">
        <v>56</v>
      </c>
      <c r="E22" s="44"/>
      <c r="F22" s="44"/>
    </row>
    <row r="23" spans="1:6" s="43" customFormat="1" ht="10.5">
      <c r="A23" s="59" t="s">
        <v>337</v>
      </c>
      <c r="B23" s="60" t="s">
        <v>45</v>
      </c>
      <c r="C23" s="61">
        <v>340</v>
      </c>
      <c r="D23" s="135"/>
      <c r="E23" s="44"/>
      <c r="F23" s="44"/>
    </row>
    <row r="24" spans="1:6" s="43" customFormat="1" ht="10.5">
      <c r="A24" s="59" t="s">
        <v>338</v>
      </c>
      <c r="B24" s="60" t="s">
        <v>45</v>
      </c>
      <c r="C24" s="61">
        <v>620</v>
      </c>
      <c r="D24" s="135"/>
      <c r="E24" s="44"/>
      <c r="F24" s="44"/>
    </row>
    <row r="25" spans="1:6" s="43" customFormat="1" ht="10.5">
      <c r="A25" s="59" t="s">
        <v>339</v>
      </c>
      <c r="B25" s="60" t="s">
        <v>45</v>
      </c>
      <c r="C25" s="61">
        <v>308</v>
      </c>
      <c r="D25" s="135"/>
      <c r="E25" s="44"/>
      <c r="F25" s="44"/>
    </row>
    <row r="26" spans="1:6" s="43" customFormat="1" ht="10.5">
      <c r="A26" s="59" t="s">
        <v>331</v>
      </c>
      <c r="B26" s="60" t="s">
        <v>45</v>
      </c>
      <c r="C26" s="61">
        <v>312</v>
      </c>
      <c r="D26" s="135"/>
      <c r="E26" s="44"/>
      <c r="F26" s="44"/>
    </row>
    <row r="27" spans="1:6" s="43" customFormat="1" ht="10.5">
      <c r="A27" s="59" t="s">
        <v>340</v>
      </c>
      <c r="B27" s="60" t="s">
        <v>45</v>
      </c>
      <c r="C27" s="61">
        <v>696</v>
      </c>
      <c r="D27" s="135"/>
      <c r="E27" s="44"/>
      <c r="F27" s="44"/>
    </row>
    <row r="28" spans="1:6" s="43" customFormat="1" ht="10.5">
      <c r="A28" s="59" t="s">
        <v>341</v>
      </c>
      <c r="B28" s="60" t="s">
        <v>45</v>
      </c>
      <c r="C28" s="61">
        <v>276</v>
      </c>
      <c r="D28" s="135"/>
      <c r="E28" s="44"/>
      <c r="F28" s="44"/>
    </row>
    <row r="29" spans="1:6" s="43" customFormat="1" ht="10.5">
      <c r="A29" s="59" t="s">
        <v>342</v>
      </c>
      <c r="B29" s="60" t="s">
        <v>45</v>
      </c>
      <c r="C29" s="61">
        <v>805</v>
      </c>
      <c r="D29" s="135"/>
      <c r="E29" s="44"/>
      <c r="F29" s="44"/>
    </row>
    <row r="30" spans="1:6" s="43" customFormat="1" ht="11.25" thickBot="1">
      <c r="A30" s="62" t="s">
        <v>343</v>
      </c>
      <c r="B30" s="63" t="s">
        <v>45</v>
      </c>
      <c r="C30" s="64">
        <v>429</v>
      </c>
      <c r="D30" s="136"/>
      <c r="E30" s="44"/>
      <c r="F30" s="44"/>
    </row>
    <row r="31" ht="14.25" thickBot="1" thickTop="1"/>
    <row r="32" spans="1:6" s="43" customFormat="1" ht="11.25" thickTop="1">
      <c r="A32" s="65" t="s">
        <v>329</v>
      </c>
      <c r="B32" s="56" t="s">
        <v>55</v>
      </c>
      <c r="C32" s="57" t="s">
        <v>44</v>
      </c>
      <c r="D32" s="58" t="s">
        <v>56</v>
      </c>
      <c r="E32" s="44"/>
      <c r="F32" s="44"/>
    </row>
    <row r="33" spans="1:6" s="43" customFormat="1" ht="10.5">
      <c r="A33" s="59" t="s">
        <v>330</v>
      </c>
      <c r="B33" s="60" t="s">
        <v>45</v>
      </c>
      <c r="C33" s="61">
        <v>306</v>
      </c>
      <c r="D33" s="135"/>
      <c r="E33" s="44"/>
      <c r="F33" s="44"/>
    </row>
    <row r="34" spans="1:6" s="43" customFormat="1" ht="10.5">
      <c r="A34" s="59" t="s">
        <v>332</v>
      </c>
      <c r="B34" s="60" t="s">
        <v>45</v>
      </c>
      <c r="C34" s="61">
        <v>277</v>
      </c>
      <c r="D34" s="135"/>
      <c r="E34" s="44"/>
      <c r="F34" s="44"/>
    </row>
    <row r="35" spans="1:6" s="43" customFormat="1" ht="10.5">
      <c r="A35" s="59" t="s">
        <v>333</v>
      </c>
      <c r="B35" s="60" t="s">
        <v>45</v>
      </c>
      <c r="C35" s="61">
        <v>451</v>
      </c>
      <c r="D35" s="135"/>
      <c r="E35" s="44"/>
      <c r="F35" s="44"/>
    </row>
    <row r="36" spans="1:6" s="43" customFormat="1" ht="10.5">
      <c r="A36" s="59" t="s">
        <v>334</v>
      </c>
      <c r="B36" s="60" t="s">
        <v>45</v>
      </c>
      <c r="C36" s="61">
        <v>701</v>
      </c>
      <c r="D36" s="135"/>
      <c r="E36" s="44"/>
      <c r="F36" s="44"/>
    </row>
    <row r="37" spans="1:6" s="43" customFormat="1" ht="11.25" thickBot="1">
      <c r="A37" s="62" t="s">
        <v>335</v>
      </c>
      <c r="B37" s="63" t="s">
        <v>45</v>
      </c>
      <c r="C37" s="64">
        <v>540</v>
      </c>
      <c r="D37" s="136"/>
      <c r="E37" s="44"/>
      <c r="F37" s="44"/>
    </row>
    <row r="38" ht="13.5" thickTop="1"/>
  </sheetData>
  <mergeCells count="14">
    <mergeCell ref="A9:E9"/>
    <mergeCell ref="H11:I12"/>
    <mergeCell ref="J11:K12"/>
    <mergeCell ref="A3:C3"/>
    <mergeCell ref="A11:C13"/>
    <mergeCell ref="F11:G12"/>
    <mergeCell ref="A10:O10"/>
    <mergeCell ref="A14:C14"/>
    <mergeCell ref="A20:O20"/>
    <mergeCell ref="D11:D13"/>
    <mergeCell ref="E11:E13"/>
    <mergeCell ref="L11:M12"/>
    <mergeCell ref="N11:O12"/>
    <mergeCell ref="A15:C15"/>
  </mergeCells>
  <printOptions/>
  <pageMargins left="0.75" right="0.75" top="1" bottom="1" header="0.5" footer="0.5"/>
  <pageSetup horizontalDpi="300" verticalDpi="300" orientation="portrait" r:id="rId2"/>
  <drawing r:id="rId1"/>
</worksheet>
</file>

<file path=xl/worksheets/sheet5.xml><?xml version="1.0" encoding="utf-8"?>
<worksheet xmlns="http://schemas.openxmlformats.org/spreadsheetml/2006/main" xmlns:r="http://schemas.openxmlformats.org/officeDocument/2006/relationships">
  <sheetPr>
    <tabColor indexed="42"/>
    <outlinePr summaryBelow="0"/>
  </sheetPr>
  <dimension ref="A9:IT79"/>
  <sheetViews>
    <sheetView workbookViewId="0" topLeftCell="A1">
      <selection activeCell="A4" sqref="A4"/>
    </sheetView>
  </sheetViews>
  <sheetFormatPr defaultColWidth="9.140625" defaultRowHeight="12.75" outlineLevelRow="1"/>
  <cols>
    <col min="1" max="1" width="37.421875" style="15" customWidth="1"/>
    <col min="2" max="2" width="16.00390625" style="15" customWidth="1"/>
    <col min="3" max="3" width="13.7109375" style="15" customWidth="1"/>
    <col min="4" max="4" width="13.140625" style="98" bestFit="1" customWidth="1"/>
    <col min="5" max="5" width="15.8515625" style="99" customWidth="1"/>
    <col min="6" max="6" width="14.28125" style="100" customWidth="1"/>
    <col min="7" max="7" width="13.7109375" style="100" customWidth="1"/>
    <col min="8" max="8" width="10.57421875" style="15" bestFit="1" customWidth="1"/>
    <col min="9" max="9" width="4.7109375" style="15" customWidth="1"/>
    <col min="10" max="16384" width="9.140625" style="15" customWidth="1"/>
  </cols>
  <sheetData>
    <row r="1" s="78" customFormat="1" ht="10.5"/>
    <row r="2" s="78" customFormat="1" ht="10.5"/>
    <row r="3" s="78" customFormat="1" ht="10.5"/>
    <row r="4" s="78" customFormat="1" ht="10.5"/>
    <row r="5" s="78" customFormat="1" ht="10.5"/>
    <row r="6" s="78" customFormat="1" ht="10.5"/>
    <row r="7" s="78" customFormat="1" ht="10.5"/>
    <row r="8" s="78" customFormat="1" ht="10.5"/>
    <row r="9" spans="1:6" s="78" customFormat="1" ht="85.5" customHeight="1">
      <c r="A9" s="279" t="s">
        <v>135</v>
      </c>
      <c r="B9" s="279"/>
      <c r="C9" s="279"/>
      <c r="D9" s="279"/>
      <c r="E9" s="279"/>
      <c r="F9" s="279"/>
    </row>
    <row r="10" spans="1:13" s="78" customFormat="1" ht="10.5">
      <c r="A10" s="275" t="s">
        <v>49</v>
      </c>
      <c r="B10" s="276"/>
      <c r="C10" s="276"/>
      <c r="D10" s="276"/>
      <c r="E10" s="276"/>
      <c r="F10" s="276"/>
      <c r="G10" s="274"/>
      <c r="H10" s="274"/>
      <c r="I10" s="274"/>
      <c r="J10" s="274"/>
      <c r="K10" s="274"/>
      <c r="L10" s="274"/>
      <c r="M10" s="278"/>
    </row>
    <row r="11" spans="1:13" s="78" customFormat="1" ht="10.5">
      <c r="A11" s="288" t="s">
        <v>46</v>
      </c>
      <c r="B11" s="285" t="s">
        <v>47</v>
      </c>
      <c r="C11" s="285" t="s">
        <v>48</v>
      </c>
      <c r="D11" s="281" t="s">
        <v>106</v>
      </c>
      <c r="E11" s="282"/>
      <c r="F11" s="281" t="s">
        <v>50</v>
      </c>
      <c r="G11" s="282"/>
      <c r="H11" s="281" t="s">
        <v>51</v>
      </c>
      <c r="I11" s="282"/>
      <c r="J11" s="281" t="s">
        <v>107</v>
      </c>
      <c r="K11" s="329"/>
      <c r="L11" s="331" t="s">
        <v>137</v>
      </c>
      <c r="M11" s="332"/>
    </row>
    <row r="12" spans="1:13" s="78" customFormat="1" ht="10.5" customHeight="1">
      <c r="A12" s="289"/>
      <c r="B12" s="301"/>
      <c r="C12" s="301"/>
      <c r="D12" s="335"/>
      <c r="E12" s="289"/>
      <c r="F12" s="283"/>
      <c r="G12" s="284"/>
      <c r="H12" s="283"/>
      <c r="I12" s="284"/>
      <c r="J12" s="283"/>
      <c r="K12" s="330"/>
      <c r="L12" s="333"/>
      <c r="M12" s="334"/>
    </row>
    <row r="13" spans="1:13" s="78" customFormat="1" ht="10.5">
      <c r="A13" s="284"/>
      <c r="B13" s="302"/>
      <c r="C13" s="302"/>
      <c r="D13" s="139" t="s">
        <v>108</v>
      </c>
      <c r="E13" s="145" t="s">
        <v>52</v>
      </c>
      <c r="F13" s="145" t="s">
        <v>108</v>
      </c>
      <c r="G13" s="139" t="s">
        <v>52</v>
      </c>
      <c r="H13" s="139" t="s">
        <v>108</v>
      </c>
      <c r="I13" s="139" t="s">
        <v>52</v>
      </c>
      <c r="J13" s="139" t="s">
        <v>108</v>
      </c>
      <c r="K13" s="166" t="s">
        <v>52</v>
      </c>
      <c r="L13" s="162" t="s">
        <v>108</v>
      </c>
      <c r="M13" s="162" t="s">
        <v>52</v>
      </c>
    </row>
    <row r="14" spans="1:13" s="78" customFormat="1" ht="11.25" thickBot="1">
      <c r="A14" s="79" t="s">
        <v>154</v>
      </c>
      <c r="B14" s="80">
        <f>SUM(C24:C57,C59:C63,C65:C73)</f>
        <v>33872</v>
      </c>
      <c r="C14" s="80">
        <f>COUNTA(A24:A57,A59:A63,A65:A73)</f>
        <v>48</v>
      </c>
      <c r="D14" s="81">
        <f>COUNTBLANK(D24:D57)+COUNTBLANK(D59:D63)+COUNTBLANK(D65:D73)</f>
        <v>48</v>
      </c>
      <c r="E14" s="164">
        <f>D14/C14</f>
        <v>1</v>
      </c>
      <c r="F14" s="81">
        <f>COUNTIF(D24:D57,"done")+COUNTIF(D59:D63,"done")+COUNTIF(D65:D73,"done")</f>
        <v>0</v>
      </c>
      <c r="G14" s="82">
        <f>F14/C14</f>
        <v>0</v>
      </c>
      <c r="H14" s="80">
        <f>COUNTIF(D24:D57,"in progress")+COUNTIF(D59:D63,"in progress")+COUNTIF(D65:D73,"in progress")</f>
        <v>0</v>
      </c>
      <c r="I14" s="82">
        <f>H14/C14</f>
        <v>0</v>
      </c>
      <c r="J14" s="80">
        <f>COUNTIF(D24:D57,"Uploaded")+COUNTIF(D59:D63,"Uploaded")+COUNTIF(D65:D73,"Uploaded")</f>
        <v>0</v>
      </c>
      <c r="K14" s="167">
        <f>J14/C14</f>
        <v>0</v>
      </c>
      <c r="L14" s="151">
        <f>COUNTIF(D24:D57,"QA Complete")+COUNTIF(D59:D63,"QA Complete")+COUNTIF(D65:D73,"QA Complete")</f>
        <v>0</v>
      </c>
      <c r="M14" s="148">
        <f>L14/C14</f>
        <v>0</v>
      </c>
    </row>
    <row r="15" spans="1:13" s="78" customFormat="1" ht="12" thickBot="1" thickTop="1">
      <c r="A15" s="83" t="s">
        <v>53</v>
      </c>
      <c r="B15" s="84">
        <f>SUM(B14)</f>
        <v>33872</v>
      </c>
      <c r="C15" s="84">
        <f>SUM(C14)</f>
        <v>48</v>
      </c>
      <c r="D15" s="84">
        <f>SUM(D14)</f>
        <v>48</v>
      </c>
      <c r="E15" s="165">
        <f>D15/C15</f>
        <v>1</v>
      </c>
      <c r="F15" s="85">
        <f>SUM(F14)</f>
        <v>0</v>
      </c>
      <c r="G15" s="86">
        <f>F15/C15</f>
        <v>0</v>
      </c>
      <c r="H15" s="85">
        <f>SUM(H14)</f>
        <v>0</v>
      </c>
      <c r="I15" s="86">
        <f>H15/C15</f>
        <v>0</v>
      </c>
      <c r="J15" s="85">
        <f>SUM(J14)</f>
        <v>0</v>
      </c>
      <c r="K15" s="168">
        <f>J15/C15</f>
        <v>0</v>
      </c>
      <c r="L15" s="108">
        <f>SUM(L14)</f>
        <v>0</v>
      </c>
      <c r="M15" s="152">
        <f>L15/C15</f>
        <v>0</v>
      </c>
    </row>
    <row r="16" spans="1:12" s="78" customFormat="1" ht="11.25" thickTop="1">
      <c r="A16" s="87" t="s">
        <v>54</v>
      </c>
      <c r="D16" s="88"/>
      <c r="E16" s="88"/>
      <c r="F16" s="88"/>
      <c r="G16" s="88"/>
      <c r="H16" s="88"/>
      <c r="I16" s="88"/>
      <c r="J16" s="88"/>
      <c r="K16" s="88"/>
      <c r="L16" s="88"/>
    </row>
    <row r="17" spans="1:12" s="78" customFormat="1" ht="10.5">
      <c r="A17" s="87"/>
      <c r="D17" s="88"/>
      <c r="E17" s="88"/>
      <c r="F17" s="88"/>
      <c r="G17" s="88"/>
      <c r="H17" s="88"/>
      <c r="I17" s="88"/>
      <c r="J17" s="88"/>
      <c r="K17" s="88"/>
      <c r="L17" s="88"/>
    </row>
    <row r="18" spans="1:7" ht="78.75" customHeight="1">
      <c r="A18" s="268" t="s">
        <v>378</v>
      </c>
      <c r="B18" s="268"/>
      <c r="C18" s="268"/>
      <c r="D18" s="268"/>
      <c r="E18" s="268"/>
      <c r="F18" s="268"/>
      <c r="G18" s="14"/>
    </row>
    <row r="19" spans="1:7" ht="35.25" customHeight="1">
      <c r="A19" s="326" t="s">
        <v>76</v>
      </c>
      <c r="B19" s="268"/>
      <c r="C19" s="268"/>
      <c r="D19" s="268"/>
      <c r="E19" s="268"/>
      <c r="F19" s="268"/>
      <c r="G19" s="14"/>
    </row>
    <row r="20" spans="1:7" ht="13.5" thickBot="1">
      <c r="A20" s="14"/>
      <c r="B20" s="14"/>
      <c r="C20" s="14"/>
      <c r="D20" s="14"/>
      <c r="E20" s="14"/>
      <c r="F20" s="14"/>
      <c r="G20" s="14"/>
    </row>
    <row r="21" spans="1:11" s="32" customFormat="1" ht="13.5" thickTop="1">
      <c r="A21" s="327" t="s">
        <v>155</v>
      </c>
      <c r="B21" s="328"/>
      <c r="C21" s="328"/>
      <c r="D21" s="328"/>
      <c r="E21" s="328"/>
      <c r="F21" s="212"/>
      <c r="G21" s="36"/>
      <c r="H21" s="36"/>
      <c r="I21" s="75"/>
      <c r="J21" s="31"/>
      <c r="K21" s="31"/>
    </row>
    <row r="22" spans="1:7" s="32" customFormat="1" ht="38.25" outlineLevel="1">
      <c r="A22" s="37" t="s">
        <v>80</v>
      </c>
      <c r="B22" s="34" t="s">
        <v>55</v>
      </c>
      <c r="C22" s="33" t="s">
        <v>2</v>
      </c>
      <c r="D22" s="33" t="s">
        <v>56</v>
      </c>
      <c r="E22" s="206" t="s">
        <v>325</v>
      </c>
      <c r="F22" s="35" t="s">
        <v>275</v>
      </c>
      <c r="G22" s="36"/>
    </row>
    <row r="23" spans="1:7" s="32" customFormat="1" ht="90" outlineLevel="1" thickBot="1">
      <c r="A23" s="93" t="s">
        <v>379</v>
      </c>
      <c r="B23" s="241" t="s">
        <v>60</v>
      </c>
      <c r="C23" s="242">
        <v>0</v>
      </c>
      <c r="D23" s="243"/>
      <c r="E23" s="92"/>
      <c r="F23" s="244" t="s">
        <v>311</v>
      </c>
      <c r="G23" s="36"/>
    </row>
    <row r="24" spans="1:7" s="32" customFormat="1" ht="13.5" outlineLevel="1" thickTop="1">
      <c r="A24" s="38" t="s">
        <v>126</v>
      </c>
      <c r="B24" s="41" t="s">
        <v>57</v>
      </c>
      <c r="C24" s="39">
        <v>1100</v>
      </c>
      <c r="D24" s="39"/>
      <c r="E24" s="207"/>
      <c r="F24" s="225" t="s">
        <v>308</v>
      </c>
      <c r="G24" s="217"/>
    </row>
    <row r="25" spans="1:7" s="32" customFormat="1" ht="12.75" outlineLevel="1">
      <c r="A25" s="89" t="s">
        <v>370</v>
      </c>
      <c r="B25" s="41" t="s">
        <v>57</v>
      </c>
      <c r="C25" s="91">
        <v>102</v>
      </c>
      <c r="D25" s="39"/>
      <c r="E25" s="206" t="s">
        <v>61</v>
      </c>
      <c r="F25" s="225" t="s">
        <v>309</v>
      </c>
      <c r="G25" s="36"/>
    </row>
    <row r="26" spans="1:7" s="32" customFormat="1" ht="12.75" outlineLevel="1">
      <c r="A26" s="89" t="s">
        <v>127</v>
      </c>
      <c r="B26" s="41" t="s">
        <v>57</v>
      </c>
      <c r="C26" s="91">
        <v>1183</v>
      </c>
      <c r="D26" s="39"/>
      <c r="E26" s="206"/>
      <c r="F26" s="225" t="s">
        <v>308</v>
      </c>
      <c r="G26" s="36"/>
    </row>
    <row r="27" spans="1:6" s="66" customFormat="1" ht="12.75" outlineLevel="1">
      <c r="A27" s="89" t="s">
        <v>128</v>
      </c>
      <c r="B27" s="76" t="s">
        <v>59</v>
      </c>
      <c r="C27" s="91">
        <v>261</v>
      </c>
      <c r="D27" s="77"/>
      <c r="E27" s="208"/>
      <c r="F27" s="226" t="s">
        <v>311</v>
      </c>
    </row>
    <row r="28" spans="1:7" ht="12.75" outlineLevel="1">
      <c r="A28" s="89" t="s">
        <v>121</v>
      </c>
      <c r="B28" s="90" t="s">
        <v>57</v>
      </c>
      <c r="C28" s="91">
        <v>1158</v>
      </c>
      <c r="D28" s="92"/>
      <c r="E28" s="208" t="s">
        <v>61</v>
      </c>
      <c r="F28" s="227" t="s">
        <v>309</v>
      </c>
      <c r="G28" s="15"/>
    </row>
    <row r="29" spans="1:7" ht="12.75" outlineLevel="1">
      <c r="A29" s="89" t="s">
        <v>69</v>
      </c>
      <c r="B29" s="90" t="s">
        <v>57</v>
      </c>
      <c r="C29" s="91">
        <v>919</v>
      </c>
      <c r="D29" s="92"/>
      <c r="E29" s="208" t="s">
        <v>61</v>
      </c>
      <c r="F29" s="227" t="s">
        <v>309</v>
      </c>
      <c r="G29" s="15"/>
    </row>
    <row r="30" spans="1:7" s="32" customFormat="1" ht="12.75" outlineLevel="1">
      <c r="A30" s="89" t="s">
        <v>67</v>
      </c>
      <c r="B30" s="41" t="s">
        <v>58</v>
      </c>
      <c r="C30" s="91">
        <v>665</v>
      </c>
      <c r="D30" s="39"/>
      <c r="E30" s="206" t="s">
        <v>61</v>
      </c>
      <c r="F30" s="225" t="s">
        <v>308</v>
      </c>
      <c r="G30" s="36"/>
    </row>
    <row r="31" spans="1:7" s="32" customFormat="1" ht="25.5" outlineLevel="1">
      <c r="A31" s="89" t="s">
        <v>347</v>
      </c>
      <c r="B31" s="41" t="s">
        <v>60</v>
      </c>
      <c r="C31" s="91">
        <v>0</v>
      </c>
      <c r="D31" s="39"/>
      <c r="E31" s="206"/>
      <c r="F31" s="225" t="s">
        <v>311</v>
      </c>
      <c r="G31" s="36"/>
    </row>
    <row r="32" spans="1:7" s="32" customFormat="1" ht="12.75" outlineLevel="1">
      <c r="A32" s="89" t="s">
        <v>348</v>
      </c>
      <c r="B32" s="41" t="s">
        <v>57</v>
      </c>
      <c r="C32" s="91">
        <v>1007</v>
      </c>
      <c r="D32" s="39"/>
      <c r="E32" s="206"/>
      <c r="F32" s="225" t="s">
        <v>311</v>
      </c>
      <c r="G32" s="36"/>
    </row>
    <row r="33" spans="1:7" s="32" customFormat="1" ht="25.5" outlineLevel="1">
      <c r="A33" s="89" t="s">
        <v>349</v>
      </c>
      <c r="B33" s="41" t="s">
        <v>57</v>
      </c>
      <c r="C33" s="91">
        <v>355</v>
      </c>
      <c r="D33" s="39"/>
      <c r="E33" s="206"/>
      <c r="F33" s="225" t="s">
        <v>311</v>
      </c>
      <c r="G33" s="36"/>
    </row>
    <row r="34" spans="1:7" ht="12.75" outlineLevel="1">
      <c r="A34" s="89" t="s">
        <v>120</v>
      </c>
      <c r="B34" s="90" t="s">
        <v>57</v>
      </c>
      <c r="C34" s="91">
        <v>2699</v>
      </c>
      <c r="D34" s="92"/>
      <c r="E34" s="208" t="s">
        <v>61</v>
      </c>
      <c r="F34" s="227" t="s">
        <v>313</v>
      </c>
      <c r="G34" s="15"/>
    </row>
    <row r="35" spans="1:7" ht="12.75" outlineLevel="1">
      <c r="A35" s="89" t="s">
        <v>314</v>
      </c>
      <c r="B35" s="90" t="s">
        <v>57</v>
      </c>
      <c r="C35" s="91">
        <v>161</v>
      </c>
      <c r="D35" s="92"/>
      <c r="E35" s="208"/>
      <c r="F35" s="227" t="s">
        <v>311</v>
      </c>
      <c r="G35" s="15"/>
    </row>
    <row r="36" spans="1:7" ht="63.75" outlineLevel="1">
      <c r="A36" s="89" t="s">
        <v>312</v>
      </c>
      <c r="B36" s="41" t="s">
        <v>60</v>
      </c>
      <c r="C36" s="91">
        <v>0</v>
      </c>
      <c r="D36" s="92"/>
      <c r="E36" s="208"/>
      <c r="F36" s="227" t="s">
        <v>372</v>
      </c>
      <c r="G36" s="15"/>
    </row>
    <row r="37" spans="1:7" ht="51" outlineLevel="1">
      <c r="A37" s="239" t="s">
        <v>34</v>
      </c>
      <c r="B37" s="41" t="s">
        <v>373</v>
      </c>
      <c r="C37" s="91"/>
      <c r="D37" s="92"/>
      <c r="E37" s="208"/>
      <c r="F37" s="227" t="s">
        <v>375</v>
      </c>
      <c r="G37" s="15"/>
    </row>
    <row r="38" spans="1:7" ht="12.75" outlineLevel="1">
      <c r="A38" s="89" t="s">
        <v>315</v>
      </c>
      <c r="B38" s="90"/>
      <c r="C38" s="91">
        <v>1273</v>
      </c>
      <c r="D38" s="92"/>
      <c r="E38" s="208"/>
      <c r="F38" s="227" t="s">
        <v>308</v>
      </c>
      <c r="G38" s="15"/>
    </row>
    <row r="39" spans="1:7" ht="12.75" outlineLevel="1">
      <c r="A39" s="89" t="s">
        <v>130</v>
      </c>
      <c r="B39" s="90" t="s">
        <v>57</v>
      </c>
      <c r="C39" s="91">
        <v>493</v>
      </c>
      <c r="D39" s="92"/>
      <c r="E39" s="208" t="s">
        <v>61</v>
      </c>
      <c r="F39" s="227" t="s">
        <v>313</v>
      </c>
      <c r="G39" s="15"/>
    </row>
    <row r="40" spans="1:7" ht="12.75" outlineLevel="1">
      <c r="A40" s="89" t="s">
        <v>66</v>
      </c>
      <c r="B40" s="90" t="s">
        <v>57</v>
      </c>
      <c r="C40" s="40">
        <v>19</v>
      </c>
      <c r="D40" s="169"/>
      <c r="E40" s="210" t="s">
        <v>61</v>
      </c>
      <c r="F40" s="227" t="s">
        <v>326</v>
      </c>
      <c r="G40" s="15"/>
    </row>
    <row r="41" spans="1:7" ht="12.75" outlineLevel="1">
      <c r="A41" s="89" t="s">
        <v>131</v>
      </c>
      <c r="B41" s="90" t="s">
        <v>57</v>
      </c>
      <c r="C41" s="40">
        <v>1017</v>
      </c>
      <c r="D41" s="169"/>
      <c r="E41" s="210"/>
      <c r="F41" s="227" t="s">
        <v>309</v>
      </c>
      <c r="G41" s="15"/>
    </row>
    <row r="42" spans="1:7" ht="12.75" outlineLevel="1">
      <c r="A42" s="89" t="s">
        <v>122</v>
      </c>
      <c r="B42" s="90" t="s">
        <v>57</v>
      </c>
      <c r="C42" s="91">
        <v>236</v>
      </c>
      <c r="D42" s="92"/>
      <c r="E42" s="208" t="s">
        <v>61</v>
      </c>
      <c r="F42" s="227" t="s">
        <v>326</v>
      </c>
      <c r="G42" s="15"/>
    </row>
    <row r="43" spans="1:6" s="23" customFormat="1" ht="12.75" outlineLevel="1">
      <c r="A43" s="103" t="s">
        <v>132</v>
      </c>
      <c r="B43" s="76" t="s">
        <v>59</v>
      </c>
      <c r="C43" s="40">
        <v>1697</v>
      </c>
      <c r="D43" s="104"/>
      <c r="E43" s="211"/>
      <c r="F43" s="226" t="s">
        <v>308</v>
      </c>
    </row>
    <row r="44" spans="1:7" ht="63.75" outlineLevel="1">
      <c r="A44" s="89" t="s">
        <v>123</v>
      </c>
      <c r="B44" s="90" t="s">
        <v>59</v>
      </c>
      <c r="C44" s="91">
        <v>80</v>
      </c>
      <c r="D44" s="92"/>
      <c r="E44" s="208" t="s">
        <v>61</v>
      </c>
      <c r="F44" s="227" t="s">
        <v>316</v>
      </c>
      <c r="G44" s="15"/>
    </row>
    <row r="45" spans="1:7" ht="12.75" outlineLevel="1">
      <c r="A45" s="89" t="s">
        <v>77</v>
      </c>
      <c r="B45" s="90" t="s">
        <v>58</v>
      </c>
      <c r="C45" s="40">
        <v>1845</v>
      </c>
      <c r="D45" s="169"/>
      <c r="E45" s="209" t="s">
        <v>324</v>
      </c>
      <c r="F45" s="227" t="s">
        <v>308</v>
      </c>
      <c r="G45" s="15"/>
    </row>
    <row r="46" spans="1:7" ht="63.75" outlineLevel="1">
      <c r="A46" s="89" t="s">
        <v>116</v>
      </c>
      <c r="B46" s="90" t="s">
        <v>59</v>
      </c>
      <c r="C46" s="40">
        <v>263</v>
      </c>
      <c r="D46" s="169"/>
      <c r="E46" s="208" t="s">
        <v>61</v>
      </c>
      <c r="F46" s="227" t="s">
        <v>317</v>
      </c>
      <c r="G46" s="15"/>
    </row>
    <row r="47" spans="1:7" ht="102" outlineLevel="1">
      <c r="A47" s="89" t="s">
        <v>117</v>
      </c>
      <c r="B47" s="90" t="s">
        <v>59</v>
      </c>
      <c r="C47" s="40">
        <v>485</v>
      </c>
      <c r="D47" s="169"/>
      <c r="E47" s="208" t="s">
        <v>61</v>
      </c>
      <c r="F47" s="227" t="s">
        <v>318</v>
      </c>
      <c r="G47" s="15"/>
    </row>
    <row r="48" spans="1:7" s="32" customFormat="1" ht="12.75" outlineLevel="1">
      <c r="A48" s="89" t="s">
        <v>68</v>
      </c>
      <c r="B48" s="41" t="s">
        <v>57</v>
      </c>
      <c r="C48" s="91">
        <v>1318</v>
      </c>
      <c r="D48" s="39"/>
      <c r="E48" s="206" t="s">
        <v>61</v>
      </c>
      <c r="F48" s="225" t="s">
        <v>308</v>
      </c>
      <c r="G48" s="36"/>
    </row>
    <row r="49" spans="1:6" s="36" customFormat="1" ht="12.75" outlineLevel="1">
      <c r="A49" s="89" t="s">
        <v>119</v>
      </c>
      <c r="B49" s="90" t="s">
        <v>57</v>
      </c>
      <c r="C49" s="91">
        <v>1354</v>
      </c>
      <c r="D49" s="91"/>
      <c r="E49" s="208" t="s">
        <v>61</v>
      </c>
      <c r="F49" s="227" t="s">
        <v>309</v>
      </c>
    </row>
    <row r="50" spans="1:7" ht="63.75" outlineLevel="1">
      <c r="A50" s="89" t="s">
        <v>118</v>
      </c>
      <c r="B50" s="90" t="s">
        <v>59</v>
      </c>
      <c r="C50" s="40">
        <v>193</v>
      </c>
      <c r="D50" s="169"/>
      <c r="E50" s="208" t="s">
        <v>61</v>
      </c>
      <c r="F50" s="227" t="s">
        <v>320</v>
      </c>
      <c r="G50" s="15"/>
    </row>
    <row r="51" spans="1:7" ht="12.75" outlineLevel="1">
      <c r="A51" s="89" t="s">
        <v>133</v>
      </c>
      <c r="B51" s="90" t="s">
        <v>59</v>
      </c>
      <c r="C51" s="91">
        <v>361</v>
      </c>
      <c r="D51" s="92"/>
      <c r="E51" s="208"/>
      <c r="F51" s="227" t="s">
        <v>311</v>
      </c>
      <c r="G51" s="15"/>
    </row>
    <row r="52" spans="1:7" ht="12.75" outlineLevel="1">
      <c r="A52" s="89" t="s">
        <v>134</v>
      </c>
      <c r="B52" s="90" t="s">
        <v>59</v>
      </c>
      <c r="C52" s="91">
        <v>53</v>
      </c>
      <c r="D52" s="92"/>
      <c r="E52" s="208"/>
      <c r="F52" s="227" t="s">
        <v>311</v>
      </c>
      <c r="G52" s="15"/>
    </row>
    <row r="53" spans="1:7" ht="76.5" outlineLevel="1">
      <c r="A53" s="89" t="s">
        <v>321</v>
      </c>
      <c r="B53" s="90" t="s">
        <v>59</v>
      </c>
      <c r="C53" s="91">
        <v>330</v>
      </c>
      <c r="D53" s="92"/>
      <c r="E53" s="223"/>
      <c r="F53" s="227" t="s">
        <v>371</v>
      </c>
      <c r="G53" s="15"/>
    </row>
    <row r="54" spans="1:7" ht="12.75" outlineLevel="1">
      <c r="A54" s="218" t="s">
        <v>118</v>
      </c>
      <c r="B54" s="219" t="s">
        <v>59</v>
      </c>
      <c r="C54" s="220">
        <v>193</v>
      </c>
      <c r="D54" s="221"/>
      <c r="E54" s="222"/>
      <c r="F54" s="228" t="s">
        <v>311</v>
      </c>
      <c r="G54" s="15"/>
    </row>
    <row r="55" spans="1:7" ht="12.75" outlineLevel="1">
      <c r="A55" s="89" t="s">
        <v>273</v>
      </c>
      <c r="B55" s="90" t="s">
        <v>59</v>
      </c>
      <c r="C55" s="40">
        <v>4915</v>
      </c>
      <c r="D55" s="169"/>
      <c r="E55" s="208"/>
      <c r="F55" s="227" t="s">
        <v>308</v>
      </c>
      <c r="G55" s="15"/>
    </row>
    <row r="56" spans="1:7" ht="12.75" outlineLevel="1">
      <c r="A56" s="89" t="s">
        <v>133</v>
      </c>
      <c r="B56" s="90" t="s">
        <v>59</v>
      </c>
      <c r="C56" s="91">
        <v>361</v>
      </c>
      <c r="D56" s="92"/>
      <c r="E56" s="208"/>
      <c r="F56" s="227" t="s">
        <v>311</v>
      </c>
      <c r="G56" s="15"/>
    </row>
    <row r="57" spans="1:7" ht="12.75" outlineLevel="1">
      <c r="A57" s="89" t="s">
        <v>134</v>
      </c>
      <c r="B57" s="90" t="s">
        <v>59</v>
      </c>
      <c r="C57" s="91">
        <v>53</v>
      </c>
      <c r="D57" s="92"/>
      <c r="E57" s="223"/>
      <c r="F57" s="227" t="s">
        <v>311</v>
      </c>
      <c r="G57" s="15"/>
    </row>
    <row r="58" spans="1:7" s="36" customFormat="1" ht="12.75">
      <c r="A58" s="322" t="s">
        <v>322</v>
      </c>
      <c r="B58" s="322"/>
      <c r="C58" s="322"/>
      <c r="D58" s="322"/>
      <c r="E58" s="322"/>
      <c r="F58" s="323"/>
      <c r="G58" s="97"/>
    </row>
    <row r="59" spans="1:7" s="32" customFormat="1" ht="12.75" outlineLevel="1">
      <c r="A59" s="89" t="s">
        <v>73</v>
      </c>
      <c r="B59" s="41" t="s">
        <v>57</v>
      </c>
      <c r="C59" s="40">
        <v>466</v>
      </c>
      <c r="D59" s="39"/>
      <c r="E59" s="206" t="s">
        <v>61</v>
      </c>
      <c r="F59" s="225" t="s">
        <v>313</v>
      </c>
      <c r="G59" s="36"/>
    </row>
    <row r="60" spans="1:6" s="23" customFormat="1" ht="12.75" outlineLevel="1">
      <c r="A60" s="103" t="s">
        <v>78</v>
      </c>
      <c r="B60" s="76" t="s">
        <v>57</v>
      </c>
      <c r="C60" s="40">
        <v>551</v>
      </c>
      <c r="D60" s="104"/>
      <c r="E60" s="230" t="s">
        <v>61</v>
      </c>
      <c r="F60" s="227" t="s">
        <v>326</v>
      </c>
    </row>
    <row r="61" spans="1:7" ht="12.75" outlineLevel="1">
      <c r="A61" s="103" t="s">
        <v>30</v>
      </c>
      <c r="B61" s="90" t="s">
        <v>57</v>
      </c>
      <c r="C61" s="40">
        <v>225</v>
      </c>
      <c r="D61" s="104"/>
      <c r="E61" s="208" t="s">
        <v>61</v>
      </c>
      <c r="F61" s="227" t="s">
        <v>326</v>
      </c>
      <c r="G61" s="15"/>
    </row>
    <row r="62" spans="1:7" ht="12.75" outlineLevel="1">
      <c r="A62" s="103" t="s">
        <v>31</v>
      </c>
      <c r="B62" s="90" t="s">
        <v>57</v>
      </c>
      <c r="C62" s="40">
        <v>217</v>
      </c>
      <c r="D62" s="104"/>
      <c r="E62" s="208" t="s">
        <v>61</v>
      </c>
      <c r="F62" s="227" t="s">
        <v>326</v>
      </c>
      <c r="G62" s="15"/>
    </row>
    <row r="63" spans="1:7" ht="12.75" outlineLevel="1">
      <c r="A63" s="89" t="s">
        <v>74</v>
      </c>
      <c r="B63" s="90" t="s">
        <v>57</v>
      </c>
      <c r="C63" s="91">
        <v>371</v>
      </c>
      <c r="D63" s="169"/>
      <c r="E63" s="208" t="s">
        <v>61</v>
      </c>
      <c r="F63" s="227" t="s">
        <v>326</v>
      </c>
      <c r="G63" s="15"/>
    </row>
    <row r="64" spans="1:7" s="36" customFormat="1" ht="12.75">
      <c r="A64" s="324" t="s">
        <v>323</v>
      </c>
      <c r="B64" s="324"/>
      <c r="C64" s="324"/>
      <c r="D64" s="324"/>
      <c r="E64" s="324"/>
      <c r="F64" s="325"/>
      <c r="G64" s="97"/>
    </row>
    <row r="65" spans="1:6" s="36" customFormat="1" ht="12.75" outlineLevel="1">
      <c r="A65" s="89" t="s">
        <v>70</v>
      </c>
      <c r="B65" s="90" t="s">
        <v>57</v>
      </c>
      <c r="C65" s="91">
        <v>563</v>
      </c>
      <c r="D65" s="91"/>
      <c r="E65" s="208" t="s">
        <v>61</v>
      </c>
      <c r="F65" s="227" t="s">
        <v>308</v>
      </c>
    </row>
    <row r="66" spans="1:7" ht="12.75" outlineLevel="1">
      <c r="A66" s="89" t="s">
        <v>124</v>
      </c>
      <c r="B66" s="90" t="s">
        <v>59</v>
      </c>
      <c r="C66" s="91">
        <v>67</v>
      </c>
      <c r="D66" s="92"/>
      <c r="E66" s="208" t="s">
        <v>61</v>
      </c>
      <c r="F66" s="227" t="s">
        <v>326</v>
      </c>
      <c r="G66" s="15"/>
    </row>
    <row r="67" spans="1:7" ht="12.75" outlineLevel="1">
      <c r="A67" s="89" t="s">
        <v>129</v>
      </c>
      <c r="B67" s="90" t="s">
        <v>59</v>
      </c>
      <c r="C67" s="91">
        <v>1990</v>
      </c>
      <c r="D67" s="92"/>
      <c r="E67" s="208"/>
      <c r="F67" s="227" t="s">
        <v>308</v>
      </c>
      <c r="G67" s="15"/>
    </row>
    <row r="68" spans="1:7" s="32" customFormat="1" ht="63.75" outlineLevel="1">
      <c r="A68" s="89" t="s">
        <v>310</v>
      </c>
      <c r="B68" s="41" t="s">
        <v>60</v>
      </c>
      <c r="C68" s="91">
        <v>0</v>
      </c>
      <c r="D68" s="39"/>
      <c r="E68" s="206"/>
      <c r="F68" s="238" t="s">
        <v>372</v>
      </c>
      <c r="G68" s="36"/>
    </row>
    <row r="69" spans="1:7" s="32" customFormat="1" ht="51" outlineLevel="1">
      <c r="A69" s="239" t="s">
        <v>34</v>
      </c>
      <c r="B69" s="41" t="s">
        <v>373</v>
      </c>
      <c r="C69" s="91"/>
      <c r="D69" s="92"/>
      <c r="E69" s="208"/>
      <c r="F69" s="227" t="s">
        <v>375</v>
      </c>
      <c r="G69" s="36"/>
    </row>
    <row r="70" spans="1:7" ht="12.75" outlineLevel="1">
      <c r="A70" s="89" t="s">
        <v>125</v>
      </c>
      <c r="B70" s="90" t="s">
        <v>58</v>
      </c>
      <c r="C70" s="91">
        <v>2088</v>
      </c>
      <c r="D70" s="92"/>
      <c r="E70" s="209" t="s">
        <v>324</v>
      </c>
      <c r="F70" s="227" t="s">
        <v>308</v>
      </c>
      <c r="G70" s="15"/>
    </row>
    <row r="71" spans="1:7" ht="12.75" outlineLevel="1">
      <c r="A71" s="89" t="s">
        <v>71</v>
      </c>
      <c r="B71" s="90" t="s">
        <v>57</v>
      </c>
      <c r="C71" s="91">
        <v>712</v>
      </c>
      <c r="D71" s="92"/>
      <c r="E71" s="208" t="s">
        <v>61</v>
      </c>
      <c r="F71" s="227" t="s">
        <v>313</v>
      </c>
      <c r="G71" s="15"/>
    </row>
    <row r="72" spans="1:7" ht="12.75" outlineLevel="1">
      <c r="A72" s="89" t="s">
        <v>72</v>
      </c>
      <c r="B72" s="90" t="s">
        <v>57</v>
      </c>
      <c r="C72" s="91">
        <v>313</v>
      </c>
      <c r="D72" s="92"/>
      <c r="E72" s="208" t="s">
        <v>61</v>
      </c>
      <c r="F72" s="227" t="s">
        <v>313</v>
      </c>
      <c r="G72" s="15"/>
    </row>
    <row r="73" spans="1:7" ht="13.5" outlineLevel="1" thickBot="1">
      <c r="A73" s="93" t="s">
        <v>319</v>
      </c>
      <c r="B73" s="102" t="s">
        <v>57</v>
      </c>
      <c r="C73" s="94">
        <v>160</v>
      </c>
      <c r="D73" s="101"/>
      <c r="E73" s="224" t="s">
        <v>61</v>
      </c>
      <c r="F73" s="229" t="s">
        <v>326</v>
      </c>
      <c r="G73" s="15"/>
    </row>
    <row r="74" spans="4:7" s="36" customFormat="1" ht="13.5" thickTop="1">
      <c r="D74" s="95"/>
      <c r="E74" s="96"/>
      <c r="F74" s="97"/>
      <c r="G74" s="97"/>
    </row>
    <row r="75" spans="1:7" s="36" customFormat="1" ht="12.75">
      <c r="A75" s="68"/>
      <c r="D75" s="95"/>
      <c r="E75" s="96"/>
      <c r="F75" s="97"/>
      <c r="G75" s="97"/>
    </row>
    <row r="76" spans="4:7" s="36" customFormat="1" ht="12.75">
      <c r="D76" s="95"/>
      <c r="E76" s="96"/>
      <c r="F76" s="97"/>
      <c r="G76" s="97"/>
    </row>
    <row r="77" spans="4:7" s="36" customFormat="1" ht="12.75">
      <c r="D77" s="95"/>
      <c r="E77" s="96"/>
      <c r="F77" s="97"/>
      <c r="G77" s="97"/>
    </row>
    <row r="78" spans="4:7" s="36" customFormat="1" ht="12.75">
      <c r="D78" s="95"/>
      <c r="E78" s="96"/>
      <c r="F78" s="97"/>
      <c r="G78" s="97"/>
    </row>
    <row r="79" spans="8:254" ht="12.7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5"/>
      <c r="CW79" s="5"/>
      <c r="CX79" s="5"/>
      <c r="CY79" s="5"/>
      <c r="CZ79" s="5"/>
      <c r="DA79" s="5"/>
      <c r="DB79" s="5"/>
      <c r="DC79" s="5"/>
      <c r="DD79" s="5"/>
      <c r="DE79" s="5"/>
      <c r="DF79" s="5"/>
      <c r="DG79" s="5"/>
      <c r="DH79" s="5"/>
      <c r="DI79" s="5"/>
      <c r="DJ79" s="5"/>
      <c r="DK79" s="5"/>
      <c r="DL79" s="5"/>
      <c r="DM79" s="5"/>
      <c r="DN79" s="5"/>
      <c r="DO79" s="5"/>
      <c r="DP79" s="5"/>
      <c r="DQ79" s="5"/>
      <c r="DR79" s="5"/>
      <c r="DS79" s="5"/>
      <c r="DT79" s="5"/>
      <c r="DU79" s="5"/>
      <c r="DV79" s="5"/>
      <c r="DW79" s="5"/>
      <c r="DX79" s="5"/>
      <c r="DY79" s="5"/>
      <c r="DZ79" s="5"/>
      <c r="EA79" s="5"/>
      <c r="EB79" s="5"/>
      <c r="EC79" s="5"/>
      <c r="ED79" s="5"/>
      <c r="EE79" s="5"/>
      <c r="EF79" s="5"/>
      <c r="EG79" s="5"/>
      <c r="EH79" s="5"/>
      <c r="EI79" s="5"/>
      <c r="EJ79" s="5"/>
      <c r="EK79" s="5"/>
      <c r="EL79" s="5"/>
      <c r="EM79" s="5"/>
      <c r="EN79" s="5"/>
      <c r="EO79" s="5"/>
      <c r="EP79" s="5"/>
      <c r="EQ79" s="5"/>
      <c r="ER79" s="5"/>
      <c r="ES79" s="5"/>
      <c r="ET79" s="5"/>
      <c r="EU79" s="5"/>
      <c r="EV79" s="5"/>
      <c r="EW79" s="5"/>
      <c r="EX79" s="5"/>
      <c r="EY79" s="5"/>
      <c r="EZ79" s="5"/>
      <c r="FA79" s="5"/>
      <c r="FB79" s="5"/>
      <c r="FC79" s="5"/>
      <c r="FD79" s="5"/>
      <c r="FE79" s="5"/>
      <c r="FF79" s="5"/>
      <c r="FG79" s="5"/>
      <c r="FH79" s="5"/>
      <c r="FI79" s="5"/>
      <c r="FJ79" s="5"/>
      <c r="FK79" s="5"/>
      <c r="FL79" s="5"/>
      <c r="FM79" s="5"/>
      <c r="FN79" s="5"/>
      <c r="FO79" s="5"/>
      <c r="FP79" s="5"/>
      <c r="FQ79" s="5"/>
      <c r="FR79" s="5"/>
      <c r="FS79" s="5"/>
      <c r="FT79" s="5"/>
      <c r="FU79" s="5"/>
      <c r="FV79" s="5"/>
      <c r="FW79" s="5"/>
      <c r="FX79" s="5"/>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row>
  </sheetData>
  <mergeCells count="15">
    <mergeCell ref="J11:K12"/>
    <mergeCell ref="L11:M12"/>
    <mergeCell ref="A10:M10"/>
    <mergeCell ref="A9:F9"/>
    <mergeCell ref="D11:E12"/>
    <mergeCell ref="F11:G12"/>
    <mergeCell ref="B11:B13"/>
    <mergeCell ref="C11:C13"/>
    <mergeCell ref="A11:A13"/>
    <mergeCell ref="H11:I12"/>
    <mergeCell ref="A58:F58"/>
    <mergeCell ref="A64:F64"/>
    <mergeCell ref="A19:F19"/>
    <mergeCell ref="A18:F18"/>
    <mergeCell ref="A21:E21"/>
  </mergeCells>
  <printOptions/>
  <pageMargins left="0.75" right="0.75" top="1" bottom="1" header="0.5" footer="0.5"/>
  <pageSetup horizontalDpi="600" verticalDpi="600" orientation="portrait" r:id="rId4"/>
  <drawing r:id="rId3"/>
  <legacyDrawing r:id="rId2"/>
</worksheet>
</file>

<file path=xl/worksheets/sheet6.xml><?xml version="1.0" encoding="utf-8"?>
<worksheet xmlns="http://schemas.openxmlformats.org/spreadsheetml/2006/main" xmlns:r="http://schemas.openxmlformats.org/officeDocument/2006/relationships">
  <sheetPr>
    <tabColor indexed="22"/>
  </sheetPr>
  <dimension ref="A1:G41"/>
  <sheetViews>
    <sheetView workbookViewId="0" topLeftCell="A1">
      <selection activeCell="A17" sqref="A17"/>
    </sheetView>
  </sheetViews>
  <sheetFormatPr defaultColWidth="9.140625" defaultRowHeight="12.75" outlineLevelRow="1"/>
  <cols>
    <col min="1" max="1" width="95.00390625" style="13" customWidth="1"/>
    <col min="2" max="2" width="17.00390625" style="13" bestFit="1" customWidth="1"/>
    <col min="3" max="16384" width="9.140625" style="13" customWidth="1"/>
  </cols>
  <sheetData>
    <row r="1" s="22" customFormat="1" ht="18">
      <c r="A1" s="21" t="s">
        <v>380</v>
      </c>
    </row>
    <row r="2" spans="1:5" ht="63.75">
      <c r="A2" s="14" t="s">
        <v>395</v>
      </c>
      <c r="B2" s="254"/>
      <c r="C2" s="254"/>
      <c r="D2" s="254"/>
      <c r="E2" s="254"/>
    </row>
    <row r="3" s="12" customFormat="1" ht="12.75"/>
    <row r="4" spans="1:7" ht="12.75">
      <c r="A4" s="255" t="s">
        <v>391</v>
      </c>
      <c r="B4" s="246"/>
      <c r="C4" s="252"/>
      <c r="D4" s="252"/>
      <c r="E4" s="252"/>
      <c r="F4" s="252"/>
      <c r="G4" s="252"/>
    </row>
    <row r="5" spans="1:7" ht="12.75">
      <c r="A5" s="256" t="s">
        <v>385</v>
      </c>
      <c r="B5" s="253"/>
      <c r="C5" s="252"/>
      <c r="D5" s="252"/>
      <c r="E5" s="252"/>
      <c r="F5" s="252"/>
      <c r="G5" s="252"/>
    </row>
    <row r="6" spans="1:7" ht="12.75">
      <c r="A6" s="257"/>
      <c r="B6" s="253"/>
      <c r="C6" s="252"/>
      <c r="D6" s="252"/>
      <c r="E6" s="252"/>
      <c r="F6" s="252"/>
      <c r="G6" s="252"/>
    </row>
    <row r="7" spans="1:7" ht="12.75">
      <c r="A7" s="258" t="s">
        <v>386</v>
      </c>
      <c r="B7" s="253"/>
      <c r="C7" s="252"/>
      <c r="D7" s="252"/>
      <c r="E7" s="252"/>
      <c r="F7" s="252"/>
      <c r="G7" s="252"/>
    </row>
    <row r="8" spans="1:7" ht="12.75">
      <c r="A8" s="257"/>
      <c r="B8" s="253"/>
      <c r="C8" s="252"/>
      <c r="D8" s="252"/>
      <c r="E8" s="252"/>
      <c r="F8" s="252"/>
      <c r="G8" s="252"/>
    </row>
    <row r="9" spans="1:7" ht="80.25" customHeight="1">
      <c r="A9" s="255" t="s">
        <v>396</v>
      </c>
      <c r="B9" s="252"/>
      <c r="C9" s="252"/>
      <c r="D9" s="252"/>
      <c r="E9" s="252"/>
      <c r="F9" s="252"/>
      <c r="G9" s="252"/>
    </row>
    <row r="10" spans="1:7" ht="12.75">
      <c r="A10" s="257"/>
      <c r="B10" s="253"/>
      <c r="C10" s="252"/>
      <c r="D10" s="252"/>
      <c r="E10" s="252"/>
      <c r="F10" s="252"/>
      <c r="G10" s="252"/>
    </row>
    <row r="11" spans="1:7" ht="25.5">
      <c r="A11" s="255" t="s">
        <v>392</v>
      </c>
      <c r="B11" s="253"/>
      <c r="C11" s="252"/>
      <c r="D11" s="252"/>
      <c r="E11" s="252"/>
      <c r="F11" s="252"/>
      <c r="G11" s="252"/>
    </row>
    <row r="12" spans="1:7" ht="12.75">
      <c r="A12" s="259" t="s">
        <v>387</v>
      </c>
      <c r="B12" s="253"/>
      <c r="C12" s="252"/>
      <c r="D12" s="252"/>
      <c r="E12" s="252"/>
      <c r="F12" s="252"/>
      <c r="G12" s="252"/>
    </row>
    <row r="13" spans="1:7" ht="14.25" customHeight="1">
      <c r="A13" s="259" t="s">
        <v>388</v>
      </c>
      <c r="B13" s="253"/>
      <c r="C13" s="252"/>
      <c r="D13" s="252"/>
      <c r="E13" s="252"/>
      <c r="F13" s="252"/>
      <c r="G13" s="252"/>
    </row>
    <row r="14" spans="1:7" ht="25.5">
      <c r="A14" s="259" t="s">
        <v>389</v>
      </c>
      <c r="B14" s="253"/>
      <c r="C14" s="252"/>
      <c r="D14" s="252"/>
      <c r="E14" s="252"/>
      <c r="F14" s="252"/>
      <c r="G14" s="252"/>
    </row>
    <row r="15" spans="1:7" ht="27" customHeight="1">
      <c r="A15" s="260" t="s">
        <v>390</v>
      </c>
      <c r="B15" s="252"/>
      <c r="C15" s="252"/>
      <c r="D15" s="252"/>
      <c r="E15" s="252"/>
      <c r="F15" s="252"/>
      <c r="G15" s="252"/>
    </row>
    <row r="16" spans="1:7" ht="25.5" customHeight="1">
      <c r="A16" s="260" t="s">
        <v>394</v>
      </c>
      <c r="B16" s="252"/>
      <c r="C16" s="252"/>
      <c r="D16" s="252"/>
      <c r="E16" s="252"/>
      <c r="F16" s="252"/>
      <c r="G16" s="252"/>
    </row>
    <row r="17" spans="1:7" ht="25.5">
      <c r="A17" s="259" t="s">
        <v>397</v>
      </c>
      <c r="B17" s="253"/>
      <c r="C17" s="252"/>
      <c r="D17" s="252"/>
      <c r="E17" s="252"/>
      <c r="F17" s="252"/>
      <c r="G17" s="252"/>
    </row>
    <row r="18" spans="1:7" ht="12.75">
      <c r="A18" s="257"/>
      <c r="B18" s="253"/>
      <c r="C18" s="252"/>
      <c r="D18" s="252"/>
      <c r="E18" s="252"/>
      <c r="F18" s="252"/>
      <c r="G18" s="252"/>
    </row>
    <row r="19" spans="1:7" ht="12.75">
      <c r="A19" s="255" t="s">
        <v>393</v>
      </c>
      <c r="B19" s="253"/>
      <c r="C19" s="252"/>
      <c r="D19" s="252"/>
      <c r="E19" s="252"/>
      <c r="F19" s="252"/>
      <c r="G19" s="252"/>
    </row>
    <row r="20" spans="1:2" ht="12.75" customHeight="1" hidden="1" outlineLevel="1">
      <c r="A20" s="250"/>
      <c r="B20" s="247"/>
    </row>
    <row r="21" spans="1:2" ht="12.75" customHeight="1" hidden="1" outlineLevel="1">
      <c r="A21" s="248"/>
      <c r="B21" s="247"/>
    </row>
    <row r="22" spans="1:2" ht="12.75" customHeight="1" hidden="1" outlineLevel="1">
      <c r="A22" s="249"/>
      <c r="B22" s="247"/>
    </row>
    <row r="23" spans="1:2" ht="12.75" customHeight="1" hidden="1" outlineLevel="1">
      <c r="A23" s="248"/>
      <c r="B23" s="247"/>
    </row>
    <row r="24" spans="1:2" ht="12.75" customHeight="1" hidden="1" outlineLevel="1">
      <c r="A24" s="251"/>
      <c r="B24" s="247"/>
    </row>
    <row r="25" spans="1:2" ht="12.75" customHeight="1" hidden="1" outlineLevel="1">
      <c r="A25" s="251"/>
      <c r="B25" s="247"/>
    </row>
    <row r="26" spans="1:2" ht="12.75" customHeight="1" hidden="1" outlineLevel="1">
      <c r="A26" s="251"/>
      <c r="B26" s="247"/>
    </row>
    <row r="27" spans="1:2" ht="12.75" customHeight="1" hidden="1" outlineLevel="1">
      <c r="A27" s="251"/>
      <c r="B27" s="247"/>
    </row>
    <row r="28" spans="1:2" ht="12.75" customHeight="1" hidden="1" outlineLevel="1">
      <c r="A28" s="261"/>
      <c r="B28" s="247"/>
    </row>
    <row r="29" spans="1:2" ht="12.75" customHeight="1" hidden="1" outlineLevel="1">
      <c r="A29" s="261"/>
      <c r="B29" s="247"/>
    </row>
    <row r="30" spans="1:2" ht="12.75" customHeight="1" hidden="1" outlineLevel="1">
      <c r="A30" s="251"/>
      <c r="B30" s="247"/>
    </row>
    <row r="31" spans="1:2" ht="12.75" customHeight="1" hidden="1" outlineLevel="1">
      <c r="A31" s="250"/>
      <c r="B31" s="247"/>
    </row>
    <row r="32" spans="1:2" ht="12.75" customHeight="1" hidden="1" outlineLevel="1">
      <c r="A32" s="248"/>
      <c r="B32" s="247"/>
    </row>
    <row r="33" spans="1:2" ht="12.75" hidden="1" outlineLevel="1">
      <c r="A33" s="247"/>
      <c r="B33" s="247"/>
    </row>
    <row r="34" spans="1:2" ht="12.75" hidden="1" outlineLevel="1">
      <c r="A34" s="247"/>
      <c r="B34" s="247"/>
    </row>
    <row r="35" spans="1:2" ht="12.75" hidden="1" outlineLevel="1">
      <c r="A35" s="247"/>
      <c r="B35" s="247"/>
    </row>
    <row r="36" spans="1:2" ht="12.75" hidden="1" outlineLevel="1">
      <c r="A36" s="247"/>
      <c r="B36" s="247"/>
    </row>
    <row r="37" spans="1:2" ht="12.75" hidden="1" outlineLevel="1">
      <c r="A37" s="247"/>
      <c r="B37" s="247"/>
    </row>
    <row r="38" spans="1:2" ht="12.75" hidden="1" outlineLevel="1">
      <c r="A38" s="247"/>
      <c r="B38" s="247"/>
    </row>
    <row r="39" spans="1:2" ht="12.75" hidden="1" outlineLevel="1">
      <c r="A39" s="247"/>
      <c r="B39" s="247"/>
    </row>
    <row r="40" spans="1:2" ht="12.75" hidden="1" outlineLevel="1">
      <c r="A40" s="247"/>
      <c r="B40" s="247"/>
    </row>
    <row r="41" spans="1:2" ht="12.75" hidden="1" outlineLevel="1">
      <c r="A41" s="247"/>
      <c r="B41" s="247"/>
    </row>
    <row r="42" ht="12.75" collapsed="1"/>
  </sheetData>
  <hyperlinks>
    <hyperlink ref="A5" r:id="rId1" display="http://teachonline.intel.com/content/course/view.php?id=3485 "/>
  </hyperlinks>
  <printOptions/>
  <pageMargins left="0.75" right="0.75" top="1" bottom="1" header="0.5" footer="0.5"/>
  <pageSetup horizontalDpi="600" verticalDpi="600" orientation="portrait" r:id="rId2"/>
</worksheet>
</file>

<file path=xl/worksheets/sheet7.xml><?xml version="1.0" encoding="utf-8"?>
<worksheet xmlns="http://schemas.openxmlformats.org/spreadsheetml/2006/main" xmlns:r="http://schemas.openxmlformats.org/officeDocument/2006/relationships">
  <sheetPr>
    <tabColor indexed="46"/>
    <outlinePr summaryBelow="0"/>
  </sheetPr>
  <dimension ref="A1:E29"/>
  <sheetViews>
    <sheetView workbookViewId="0" topLeftCell="A1">
      <selection activeCell="A1" sqref="A1"/>
    </sheetView>
  </sheetViews>
  <sheetFormatPr defaultColWidth="9.140625" defaultRowHeight="12.75" outlineLevelRow="1"/>
  <cols>
    <col min="1" max="1" width="39.421875" style="13" bestFit="1" customWidth="1"/>
    <col min="2" max="2" width="17.00390625" style="13" bestFit="1" customWidth="1"/>
    <col min="3" max="16384" width="9.140625" style="13" customWidth="1"/>
  </cols>
  <sheetData>
    <row r="1" s="22" customFormat="1" ht="18">
      <c r="A1" s="21" t="s">
        <v>89</v>
      </c>
    </row>
    <row r="2" spans="1:5" ht="45.75" customHeight="1">
      <c r="A2" s="268" t="s">
        <v>90</v>
      </c>
      <c r="B2" s="268"/>
      <c r="C2" s="268"/>
      <c r="D2" s="268"/>
      <c r="E2" s="268"/>
    </row>
    <row r="3" s="12" customFormat="1" ht="12.75"/>
    <row r="4" spans="1:2" ht="12.75">
      <c r="A4" s="17" t="s">
        <v>82</v>
      </c>
      <c r="B4" s="24" t="s">
        <v>81</v>
      </c>
    </row>
    <row r="5" spans="1:2" ht="12.75">
      <c r="A5" s="18" t="s">
        <v>32</v>
      </c>
      <c r="B5" s="18"/>
    </row>
    <row r="6" spans="1:2" ht="12.75">
      <c r="A6" s="18" t="s">
        <v>33</v>
      </c>
      <c r="B6" s="18"/>
    </row>
    <row r="7" ht="12.75" collapsed="1">
      <c r="B7" s="18"/>
    </row>
    <row r="8" spans="1:2" ht="12.75" hidden="1" outlineLevel="1">
      <c r="A8" s="18" t="s">
        <v>4</v>
      </c>
      <c r="B8" s="18"/>
    </row>
    <row r="9" spans="1:2" ht="12.75" hidden="1" outlineLevel="1">
      <c r="A9" s="18" t="s">
        <v>5</v>
      </c>
      <c r="B9" s="18"/>
    </row>
    <row r="10" spans="1:2" ht="12.75" hidden="1" outlineLevel="1">
      <c r="A10" s="18" t="s">
        <v>6</v>
      </c>
      <c r="B10" s="18"/>
    </row>
    <row r="11" spans="1:2" ht="12.75" hidden="1" outlineLevel="1">
      <c r="A11" s="18" t="s">
        <v>7</v>
      </c>
      <c r="B11" s="18"/>
    </row>
    <row r="12" spans="1:2" ht="12.75" hidden="1" outlineLevel="1">
      <c r="A12" s="18" t="s">
        <v>8</v>
      </c>
      <c r="B12" s="18"/>
    </row>
    <row r="13" spans="1:2" ht="12.75" hidden="1" outlineLevel="1">
      <c r="A13" s="18" t="s">
        <v>9</v>
      </c>
      <c r="B13" s="18"/>
    </row>
    <row r="14" spans="1:2" ht="12.75" hidden="1" outlineLevel="1">
      <c r="A14" s="18" t="s">
        <v>10</v>
      </c>
      <c r="B14" s="18"/>
    </row>
    <row r="15" spans="1:2" ht="12.75" hidden="1" outlineLevel="1">
      <c r="A15" s="18" t="s">
        <v>11</v>
      </c>
      <c r="B15" s="18"/>
    </row>
    <row r="16" spans="1:2" ht="12.75" hidden="1" outlineLevel="1">
      <c r="A16" s="18" t="s">
        <v>13</v>
      </c>
      <c r="B16" s="18"/>
    </row>
    <row r="17" spans="1:2" ht="12.75" hidden="1" outlineLevel="1">
      <c r="A17" s="18" t="s">
        <v>12</v>
      </c>
      <c r="B17" s="18"/>
    </row>
    <row r="18" spans="1:2" ht="12.75" hidden="1" outlineLevel="1">
      <c r="A18" s="18" t="s">
        <v>14</v>
      </c>
      <c r="B18" s="18"/>
    </row>
    <row r="19" spans="1:2" ht="12.75" hidden="1" outlineLevel="1">
      <c r="A19" s="18" t="s">
        <v>15</v>
      </c>
      <c r="B19" s="18"/>
    </row>
    <row r="20" spans="1:2" ht="12.75" hidden="1" outlineLevel="1">
      <c r="A20" s="18" t="s">
        <v>16</v>
      </c>
      <c r="B20" s="18"/>
    </row>
    <row r="21" spans="1:2" ht="12.75" hidden="1" outlineLevel="1">
      <c r="A21" s="18" t="s">
        <v>17</v>
      </c>
      <c r="B21" s="18"/>
    </row>
    <row r="22" spans="1:2" ht="12.75" hidden="1" outlineLevel="1">
      <c r="A22" s="18" t="s">
        <v>18</v>
      </c>
      <c r="B22" s="18"/>
    </row>
    <row r="23" spans="1:2" ht="12.75" hidden="1" outlineLevel="1">
      <c r="A23" s="18" t="s">
        <v>19</v>
      </c>
      <c r="B23" s="18"/>
    </row>
    <row r="24" spans="1:2" ht="12.75" hidden="1" outlineLevel="1">
      <c r="A24" s="18" t="s">
        <v>20</v>
      </c>
      <c r="B24" s="18"/>
    </row>
    <row r="25" spans="1:2" ht="12.75" hidden="1" outlineLevel="1">
      <c r="A25" s="18" t="s">
        <v>21</v>
      </c>
      <c r="B25" s="18"/>
    </row>
    <row r="26" spans="1:2" ht="12.75" hidden="1" outlineLevel="1">
      <c r="A26" s="18" t="s">
        <v>18</v>
      </c>
      <c r="B26" s="18"/>
    </row>
    <row r="27" spans="1:2" ht="12.75" hidden="1" outlineLevel="1">
      <c r="A27" s="18" t="s">
        <v>19</v>
      </c>
      <c r="B27" s="18"/>
    </row>
    <row r="28" spans="1:2" ht="12.75" hidden="1" outlineLevel="1">
      <c r="A28" s="18" t="s">
        <v>20</v>
      </c>
      <c r="B28" s="18"/>
    </row>
    <row r="29" spans="1:2" ht="12.75" hidden="1" outlineLevel="1">
      <c r="A29" s="18" t="s">
        <v>21</v>
      </c>
      <c r="B29" s="18"/>
    </row>
  </sheetData>
  <mergeCells count="1">
    <mergeCell ref="A2:E2"/>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Intel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lmclampx</dc:creator>
  <cp:keywords/>
  <dc:description/>
  <cp:lastModifiedBy>jtfischX</cp:lastModifiedBy>
  <cp:lastPrinted>2007-05-18T20:53:47Z</cp:lastPrinted>
  <dcterms:created xsi:type="dcterms:W3CDTF">2007-05-16T18:55:00Z</dcterms:created>
  <dcterms:modified xsi:type="dcterms:W3CDTF">2008-09-16T21:06:04Z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roject Phase">
    <vt:lpwstr>Exploration</vt:lpwstr>
  </property>
</Properties>
</file>